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HorizontalScroll="0" showVerticalScroll="0" xWindow="0" yWindow="0" windowWidth="10515" windowHeight="7665" activeTab="4"/>
  </bookViews>
  <sheets>
    <sheet name="CONSOLIDADO"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CONSOLIDADO!$A$6</definedName>
    <definedName name="_2._RESULTADOS_POR_TIPOLOGÍA_DE_ACCIONES" localSheetId="12">#REF!</definedName>
    <definedName name="_2._RESULTADOS_POR_TIPOLOGÍA_DE_ACCIONES">CONSOLIDADO!$A$18</definedName>
    <definedName name="_3._RESULTADOS_DE_ACCIONES_POR_PROCESO" localSheetId="12">#REF!</definedName>
    <definedName name="_3._RESULTADOS_DE_ACCIONES_POR_PROCESO">CONSOLIDADO!#REF!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'DIC-01'!$A$30:$X$33</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22" l="1"/>
  <c r="J23" i="22"/>
  <c r="J24" i="27"/>
  <c r="J23" i="27"/>
  <c r="J24" i="39"/>
  <c r="J23" i="39"/>
  <c r="F23" i="3" l="1"/>
  <c r="J23" i="43"/>
  <c r="F23" i="43"/>
  <c r="F29" i="1" s="1"/>
  <c r="F27" i="22"/>
  <c r="M25" i="1" s="1"/>
  <c r="F26" i="22"/>
  <c r="K25" i="1" s="1"/>
  <c r="F25" i="22"/>
  <c r="I25" i="1" s="1"/>
  <c r="F24" i="22"/>
  <c r="G25" i="1" s="1"/>
  <c r="F23" i="22"/>
  <c r="F25" i="1" s="1"/>
  <c r="F27" i="39"/>
  <c r="M31" i="1" s="1"/>
  <c r="F26" i="39"/>
  <c r="K31" i="1" s="1"/>
  <c r="F25" i="39"/>
  <c r="I31" i="1" s="1"/>
  <c r="F24" i="39"/>
  <c r="G31" i="1" s="1"/>
  <c r="F24" i="3"/>
  <c r="F24" i="35"/>
  <c r="G28" i="1" s="1"/>
  <c r="F23" i="39"/>
  <c r="F31" i="1" s="1"/>
  <c r="J24" i="35"/>
  <c r="J23" i="35"/>
  <c r="F27" i="35"/>
  <c r="M28" i="1" s="1"/>
  <c r="F26" i="35"/>
  <c r="K28" i="1" s="1"/>
  <c r="F25" i="35"/>
  <c r="I28" i="1" s="1"/>
  <c r="F23" i="35"/>
  <c r="F28" i="1" s="1"/>
  <c r="F27" i="31"/>
  <c r="F26" i="31"/>
  <c r="K34" i="1"/>
  <c r="F25" i="31"/>
  <c r="I34" i="1" s="1"/>
  <c r="F24" i="31"/>
  <c r="F23" i="31"/>
  <c r="F34" i="1" s="1"/>
  <c r="F27" i="30"/>
  <c r="F26" i="30"/>
  <c r="F25" i="30"/>
  <c r="F24" i="30"/>
  <c r="F23" i="30"/>
  <c r="F33" i="1" s="1"/>
  <c r="F27" i="29"/>
  <c r="F26" i="29"/>
  <c r="K32" i="1"/>
  <c r="F25" i="29"/>
  <c r="F24" i="29"/>
  <c r="G32" i="1" s="1"/>
  <c r="F23" i="29"/>
  <c r="F32" i="1" s="1"/>
  <c r="F25" i="27"/>
  <c r="I30" i="1" s="1"/>
  <c r="F24" i="27"/>
  <c r="G30" i="1" s="1"/>
  <c r="F23" i="27"/>
  <c r="F30" i="1" s="1"/>
  <c r="J24" i="43"/>
  <c r="F26" i="43"/>
  <c r="K29" i="1" s="1"/>
  <c r="F27" i="43"/>
  <c r="M29" i="1" s="1"/>
  <c r="F25" i="43"/>
  <c r="I29" i="1" s="1"/>
  <c r="F24" i="43"/>
  <c r="G29" i="1" s="1"/>
  <c r="F27" i="27"/>
  <c r="M30" i="1" s="1"/>
  <c r="F26" i="27"/>
  <c r="K30" i="1" s="1"/>
  <c r="F28" i="43"/>
  <c r="O29" i="1" s="1"/>
  <c r="O35" i="1" s="1"/>
  <c r="F27" i="24"/>
  <c r="M27" i="1" s="1"/>
  <c r="F26" i="24"/>
  <c r="K27" i="1" s="1"/>
  <c r="F25" i="24"/>
  <c r="F24" i="24"/>
  <c r="F23" i="24"/>
  <c r="F27" i="1" s="1"/>
  <c r="F27" i="23"/>
  <c r="M26" i="1" s="1"/>
  <c r="F26" i="23"/>
  <c r="K26" i="1" s="1"/>
  <c r="F25" i="23"/>
  <c r="F24" i="23"/>
  <c r="G26" i="1"/>
  <c r="F23" i="23"/>
  <c r="F26" i="1" s="1"/>
  <c r="F27" i="21"/>
  <c r="F26" i="21"/>
  <c r="K24" i="1"/>
  <c r="F25" i="21"/>
  <c r="I24" i="1" s="1"/>
  <c r="F24" i="21"/>
  <c r="G24" i="1" s="1"/>
  <c r="F23" i="21"/>
  <c r="F24" i="1" s="1"/>
  <c r="F27" i="20"/>
  <c r="M23" i="1" s="1"/>
  <c r="F26" i="20"/>
  <c r="K23" i="1" s="1"/>
  <c r="F25" i="20"/>
  <c r="I23" i="1" s="1"/>
  <c r="F24" i="20"/>
  <c r="G23" i="1" s="1"/>
  <c r="F23" i="20"/>
  <c r="F23" i="1" s="1"/>
  <c r="F27" i="19"/>
  <c r="F26" i="19"/>
  <c r="K22" i="1" s="1"/>
  <c r="F25" i="19"/>
  <c r="I22" i="1" s="1"/>
  <c r="F24" i="19"/>
  <c r="G22" i="1"/>
  <c r="F23" i="19"/>
  <c r="F22" i="1" s="1"/>
  <c r="F27" i="3"/>
  <c r="F26" i="3"/>
  <c r="K21" i="1" s="1"/>
  <c r="E22" i="43"/>
  <c r="O47" i="41"/>
  <c r="N47" i="41"/>
  <c r="M47" i="41"/>
  <c r="L47" i="41"/>
  <c r="K47" i="41"/>
  <c r="J13" i="41"/>
  <c r="J12" i="41"/>
  <c r="J11" i="41"/>
  <c r="J10" i="41"/>
  <c r="C24" i="41"/>
  <c r="N13" i="41"/>
  <c r="M13" i="41"/>
  <c r="L13" i="41"/>
  <c r="N12" i="41"/>
  <c r="M12" i="41"/>
  <c r="L12" i="41"/>
  <c r="N11" i="41"/>
  <c r="M11" i="41"/>
  <c r="L11" i="41"/>
  <c r="N10" i="41"/>
  <c r="N14" i="41"/>
  <c r="M10" i="41"/>
  <c r="M14" i="41"/>
  <c r="L10" i="41"/>
  <c r="L14" i="41"/>
  <c r="K13" i="41"/>
  <c r="K14" i="41"/>
  <c r="K12" i="41"/>
  <c r="K11" i="41"/>
  <c r="K10" i="41"/>
  <c r="G24" i="41"/>
  <c r="F24" i="41"/>
  <c r="E24" i="41"/>
  <c r="D24" i="41"/>
  <c r="U12" i="41"/>
  <c r="T12" i="41"/>
  <c r="S12" i="41"/>
  <c r="R12" i="41"/>
  <c r="Q12" i="41"/>
  <c r="E6" i="41"/>
  <c r="E5" i="41"/>
  <c r="E4" i="41"/>
  <c r="J14" i="41"/>
  <c r="J23" i="3"/>
  <c r="J24" i="3"/>
  <c r="E22" i="39"/>
  <c r="J23" i="20"/>
  <c r="J23" i="21"/>
  <c r="E22" i="35"/>
  <c r="J24" i="31"/>
  <c r="J23" i="31"/>
  <c r="J24" i="30"/>
  <c r="J23" i="30"/>
  <c r="J24" i="29"/>
  <c r="J23" i="29"/>
  <c r="J24" i="24"/>
  <c r="J23" i="24"/>
  <c r="J24" i="23"/>
  <c r="J23" i="23"/>
  <c r="J24" i="21"/>
  <c r="J24" i="20"/>
  <c r="J24" i="19"/>
  <c r="J23" i="19"/>
  <c r="F25" i="3"/>
  <c r="I21" i="1" s="1"/>
  <c r="E22" i="31"/>
  <c r="E22" i="30"/>
  <c r="E22" i="29"/>
  <c r="E22" i="27"/>
  <c r="E22" i="24"/>
  <c r="E22" i="23"/>
  <c r="E22" i="22"/>
  <c r="E22" i="21"/>
  <c r="E22" i="20"/>
  <c r="E22" i="19"/>
  <c r="H3" i="1"/>
  <c r="E22" i="3"/>
  <c r="I27" i="1"/>
  <c r="M32" i="1"/>
  <c r="G33" i="1"/>
  <c r="I33" i="1"/>
  <c r="M22" i="1"/>
  <c r="I32" i="1"/>
  <c r="K33" i="1"/>
  <c r="M24" i="1"/>
  <c r="G27" i="1"/>
  <c r="M33" i="1"/>
  <c r="G34" i="1"/>
  <c r="M34" i="1"/>
  <c r="E14" i="1" l="1"/>
  <c r="E9" i="1"/>
  <c r="E13" i="1"/>
  <c r="E10" i="1"/>
  <c r="F21" i="1"/>
  <c r="F35" i="1" s="1"/>
  <c r="G21" i="1"/>
  <c r="G35" i="1" s="1"/>
  <c r="I35" i="1"/>
  <c r="M21" i="1"/>
  <c r="K35" i="1"/>
  <c r="E12" i="1"/>
  <c r="E11" i="1"/>
  <c r="M35" i="1"/>
</calcChain>
</file>

<file path=xl/sharedStrings.xml><?xml version="1.0" encoding="utf-8"?>
<sst xmlns="http://schemas.openxmlformats.org/spreadsheetml/2006/main" count="3015" uniqueCount="938">
  <si>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</si>
  <si>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</si>
  <si>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</si>
  <si>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</si>
  <si>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</si>
  <si>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</si>
  <si>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</si>
  <si>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</si>
  <si>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</si>
  <si>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</si>
  <si>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</si>
  <si>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</si>
  <si>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</si>
  <si>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</si>
  <si>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</si>
  <si>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</si>
  <si>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</si>
  <si>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</si>
  <si>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</si>
  <si>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</si>
  <si>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</si>
  <si>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</si>
  <si>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</si>
  <si>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</si>
  <si>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</si>
  <si>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</si>
  <si>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</si>
  <si>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</si>
  <si>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</si>
  <si>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</si>
  <si>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</si>
  <si>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</si>
  <si>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</si>
  <si>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</si>
  <si>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</si>
  <si>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</si>
  <si>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</si>
  <si>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</si>
  <si>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</si>
  <si>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</si>
  <si>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</si>
  <si>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</si>
  <si>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</si>
  <si>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</si>
  <si>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</si>
  <si>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</si>
  <si>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</si>
  <si>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</si>
  <si>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</si>
  <si>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</si>
  <si>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</si>
  <si>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</si>
  <si>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</si>
  <si>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</si>
  <si>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</si>
  <si>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</si>
  <si>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</si>
  <si>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</si>
  <si>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</si>
  <si>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</si>
  <si>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</si>
  <si>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</si>
  <si>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</si>
  <si>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</si>
  <si>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</si>
  <si>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</si>
  <si>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</si>
  <si>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</si>
  <si>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</si>
  <si>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</si>
  <si>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</si>
  <si>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</si>
  <si>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</si>
  <si>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</si>
  <si>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</si>
  <si>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</si>
  <si>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</si>
  <si>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</si>
  <si>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</si>
  <si>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</si>
  <si>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</si>
  <si>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</si>
  <si>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</si>
  <si>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</si>
  <si>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</si>
  <si>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</si>
  <si>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</si>
  <si>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</si>
  <si>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</si>
  <si>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</si>
  <si>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</si>
  <si>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</si>
  <si>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</si>
  <si>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</si>
  <si>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</si>
  <si>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</si>
  <si>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</si>
  <si>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</si>
  <si>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</si>
  <si>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</si>
  <si>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</si>
  <si>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</si>
  <si>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</si>
  <si>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</si>
  <si>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</si>
  <si>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</si>
  <si>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</si>
  <si>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</si>
  <si>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</si>
  <si>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</si>
  <si>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</si>
  <si>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</si>
  <si>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</si>
  <si>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</si>
  <si>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</si>
  <si>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</si>
  <si>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</si>
  <si>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</si>
  <si>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</si>
  <si>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</si>
  <si>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</si>
  <si>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</si>
  <si>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</si>
  <si>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</si>
  <si>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</si>
  <si>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</si>
  <si>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</si>
  <si>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</si>
  <si>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</si>
  <si>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</si>
  <si>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</si>
  <si>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</si>
  <si>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</si>
  <si>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</si>
  <si>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</si>
  <si>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</si>
  <si>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</si>
  <si>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</si>
  <si>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</si>
  <si>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</si>
  <si>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</si>
  <si>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</si>
  <si>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</si>
  <si>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</si>
  <si>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</si>
  <si>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</si>
  <si>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</si>
  <si>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</si>
  <si>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</si>
  <si>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</si>
  <si>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</si>
  <si>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</si>
  <si>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</si>
  <si>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</si>
  <si>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</si>
  <si>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</si>
  <si>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</si>
  <si>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</si>
  <si>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</si>
  <si>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</si>
  <si>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</si>
  <si>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</si>
  <si>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</si>
  <si>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</si>
  <si>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</si>
  <si>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</si>
  <si>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</si>
  <si>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</si>
  <si>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</si>
  <si>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</si>
  <si>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</si>
  <si>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</si>
  <si>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</si>
  <si>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</si>
  <si>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</si>
  <si>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</si>
  <si>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</si>
  <si>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</si>
  <si>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</si>
  <si>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</si>
  <si>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</si>
  <si>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</si>
  <si>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</si>
  <si>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</si>
  <si>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</si>
  <si>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</si>
  <si>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</si>
  <si>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</si>
  <si>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</si>
  <si>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</si>
  <si>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</si>
  <si>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</si>
  <si>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</si>
  <si>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</si>
  <si>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</si>
  <si>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</si>
  <si>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</si>
  <si>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</si>
  <si>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</si>
  <si>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</si>
  <si>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</si>
  <si>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</si>
  <si>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</si>
  <si>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</si>
  <si>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</si>
  <si>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</si>
  <si>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</si>
  <si>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</si>
  <si>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</si>
  <si>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</si>
  <si>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</si>
  <si>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</si>
  <si>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</si>
  <si>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</si>
  <si>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</si>
  <si>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</si>
  <si>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</si>
  <si>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</si>
  <si>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</si>
  <si>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</si>
  <si>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</si>
  <si>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</si>
  <si>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</si>
  <si>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</si>
  <si>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</si>
  <si>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</si>
  <si>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</si>
  <si>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</si>
  <si>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</si>
  <si>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</si>
  <si>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</si>
  <si>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</si>
  <si>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</si>
  <si>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</si>
  <si>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</si>
  <si>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</si>
  <si>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</si>
  <si>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</si>
  <si>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</si>
  <si>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</si>
  <si>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</si>
  <si>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</si>
  <si>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</si>
  <si>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</si>
  <si>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</si>
  <si>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</si>
  <si>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</si>
  <si>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</si>
  <si>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</si>
  <si>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</si>
  <si>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</si>
  <si>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</si>
  <si>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</si>
  <si>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</si>
  <si>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</si>
  <si>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</si>
  <si>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</si>
  <si>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</si>
  <si>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</si>
  <si>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</si>
  <si>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</si>
  <si>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</si>
  <si>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</si>
  <si>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</si>
  <si>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</si>
  <si>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</si>
  <si>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</si>
  <si>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</si>
  <si>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</si>
  <si>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</si>
  <si>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</si>
  <si>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</si>
  <si>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</si>
  <si>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</si>
  <si>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</si>
  <si>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</si>
  <si>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</si>
  <si>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</si>
  <si>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</si>
  <si>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</si>
  <si>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</si>
  <si>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</si>
  <si>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</si>
  <si>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</si>
  <si>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</si>
  <si>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</si>
  <si>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</si>
  <si>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</si>
  <si>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</si>
  <si>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</si>
  <si>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</si>
  <si>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</si>
  <si>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</si>
  <si>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</si>
  <si>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</si>
  <si>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</si>
  <si>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</si>
  <si>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</si>
  <si>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</si>
  <si>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</si>
  <si>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</si>
  <si>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</si>
  <si>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</si>
  <si>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</si>
  <si>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</si>
  <si>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</si>
  <si>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</si>
  <si>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</si>
  <si>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</si>
  <si>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</si>
  <si>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</si>
  <si>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</si>
  <si>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</si>
  <si>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</si>
  <si>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</si>
  <si>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</si>
  <si>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</si>
  <si>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</si>
  <si>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</si>
  <si>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</si>
  <si>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</si>
  <si>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</si>
  <si>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</si>
  <si>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</si>
  <si>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</si>
  <si>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</si>
  <si>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</si>
  <si>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</si>
  <si>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</si>
  <si>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</si>
  <si>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</si>
  <si>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</si>
  <si>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</si>
  <si>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</si>
  <si>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</si>
  <si>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</si>
  <si>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</si>
  <si>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</si>
  <si>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</si>
  <si>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</si>
  <si>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</si>
  <si>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</si>
  <si>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</si>
  <si>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</si>
  <si>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</si>
  <si>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</si>
  <si>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</si>
  <si>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</si>
  <si>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</si>
  <si>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</si>
  <si>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</si>
  <si>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</si>
  <si>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</si>
  <si>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</si>
  <si>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</si>
  <si>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</si>
  <si>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</si>
  <si>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</si>
  <si>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</si>
  <si>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</si>
  <si>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</si>
  <si>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</si>
  <si>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</si>
  <si>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</si>
  <si>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</si>
  <si>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</si>
  <si>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</si>
  <si>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</si>
  <si>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</si>
  <si>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</si>
  <si>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</si>
  <si>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</si>
  <si>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</si>
  <si>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</si>
  <si>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</si>
  <si>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</si>
  <si>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</si>
  <si>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</si>
  <si>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</si>
  <si>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</si>
  <si>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</si>
  <si>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</si>
  <si>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</si>
  <si>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</si>
  <si>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</si>
  <si>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</si>
  <si>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</si>
  <si>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</si>
  <si>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</si>
  <si>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</si>
  <si>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</si>
  <si>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</si>
  <si>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</si>
  <si>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</si>
  <si>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</si>
  <si>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</si>
  <si>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</si>
  <si>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</si>
  <si>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</si>
  <si>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</si>
  <si>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</si>
  <si>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</si>
  <si>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</si>
  <si>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</si>
  <si>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</si>
  <si>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</si>
  <si>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</si>
  <si>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</si>
  <si>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</si>
  <si>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</si>
  <si>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</si>
  <si>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</si>
  <si>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</si>
  <si>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</si>
  <si>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</si>
  <si>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</si>
  <si>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</si>
  <si>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</si>
  <si>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</si>
  <si>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</si>
  <si>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</si>
  <si>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</si>
  <si>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</si>
  <si>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</si>
  <si>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</si>
  <si>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</si>
  <si>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</si>
  <si>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</si>
  <si>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</si>
  <si>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</si>
  <si>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</si>
  <si>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</si>
  <si>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</si>
  <si>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</si>
  <si>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</si>
  <si>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</si>
  <si>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</si>
  <si>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</si>
  <si>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</si>
  <si>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</si>
  <si>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</si>
  <si>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</si>
  <si>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</si>
  <si>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</si>
  <si>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</si>
  <si>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</si>
  <si>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</si>
  <si>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</si>
  <si>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</si>
  <si>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</si>
  <si>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</si>
  <si>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</si>
  <si>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</si>
  <si>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</si>
  <si>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</si>
  <si>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</si>
  <si>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</si>
  <si>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</si>
  <si>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</si>
  <si>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</si>
  <si>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</si>
  <si>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</si>
  <si>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</si>
  <si>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</si>
  <si>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</si>
  <si>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</si>
  <si>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</si>
  <si>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</si>
  <si>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</si>
  <si>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</si>
  <si>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</si>
  <si>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</si>
  <si>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</si>
  <si>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</si>
  <si>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</si>
  <si>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</si>
  <si>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</si>
  <si>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</si>
  <si>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</si>
  <si>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</si>
  <si>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</si>
  <si>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</si>
  <si>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</si>
  <si>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</si>
  <si>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</si>
  <si>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</si>
  <si>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</si>
  <si>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</si>
  <si>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</si>
  <si>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</si>
  <si>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</si>
  <si>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</si>
  <si>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</si>
  <si>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</si>
  <si>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</si>
  <si>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</si>
  <si>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</si>
  <si>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</si>
  <si>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</si>
  <si>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</si>
  <si>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</si>
  <si>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</si>
  <si>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</si>
  <si>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</si>
  <si>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</si>
  <si>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</si>
  <si>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</si>
  <si>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</si>
  <si>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</si>
  <si>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</si>
  <si>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</si>
  <si>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</si>
  <si>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</si>
  <si>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</si>
  <si>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</si>
  <si>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</si>
  <si>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</si>
  <si>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</si>
  <si>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</si>
  <si>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</si>
  <si>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</si>
  <si>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</si>
  <si>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</si>
  <si>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</si>
  <si>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</si>
  <si>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</si>
  <si>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</si>
  <si>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</si>
  <si>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</si>
  <si>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</si>
  <si>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</si>
  <si>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</si>
  <si>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</si>
  <si>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</si>
  <si>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</si>
  <si>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</si>
  <si>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</si>
  <si>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</si>
  <si>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</si>
  <si>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</si>
  <si>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</si>
  <si>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</si>
  <si>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</si>
  <si>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</si>
  <si>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</si>
  <si>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</si>
  <si>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</si>
  <si>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</si>
  <si>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</si>
  <si>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</si>
  <si>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</si>
  <si>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</si>
  <si>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</si>
  <si>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</si>
  <si>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</si>
  <si>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</si>
  <si>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</si>
  <si>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</si>
  <si>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</si>
  <si>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</si>
  <si>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</si>
  <si>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</si>
  <si>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</si>
  <si>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</si>
  <si>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</si>
  <si>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</si>
  <si>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</si>
  <si>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</si>
  <si>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</si>
  <si>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</si>
  <si>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</si>
  <si>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</si>
  <si>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</si>
  <si>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</si>
  <si>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</si>
  <si>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</si>
  <si>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</si>
  <si>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</si>
  <si>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</si>
  <si>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</si>
  <si>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</si>
  <si>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</si>
  <si>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</si>
  <si>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</si>
  <si>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</si>
  <si>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</si>
  <si>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</si>
  <si>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</si>
  <si>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</si>
  <si>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</si>
  <si>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</si>
  <si>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</si>
  <si>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</si>
  <si>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</si>
  <si>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</si>
  <si>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</si>
  <si>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</si>
  <si>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</si>
  <si>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</si>
  <si>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</si>
  <si>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</si>
  <si>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</si>
  <si>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</si>
  <si>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</si>
  <si>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</si>
  <si>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</si>
  <si>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</si>
  <si>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</si>
  <si>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</si>
  <si>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</si>
  <si>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</si>
  <si>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</si>
  <si>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</si>
  <si>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</si>
  <si>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</si>
  <si>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</si>
  <si>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</si>
  <si>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</si>
  <si>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</si>
  <si>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</si>
  <si>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</si>
  <si>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</si>
  <si>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</si>
  <si>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</si>
  <si>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</si>
  <si>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</si>
  <si>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</si>
  <si>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</si>
  <si>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</si>
  <si>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</si>
  <si>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</si>
  <si>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</si>
  <si>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</si>
  <si>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</si>
  <si>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</si>
  <si>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</si>
  <si>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</si>
  <si>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</si>
  <si>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</si>
  <si>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</si>
  <si>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</si>
  <si>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</si>
  <si>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</si>
  <si>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</si>
  <si>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</si>
  <si>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</si>
  <si>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</si>
  <si>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</si>
  <si>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</si>
  <si>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</si>
  <si>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</si>
  <si>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</si>
  <si>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</si>
  <si>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</si>
  <si>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</si>
  <si>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</si>
  <si>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</si>
  <si>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</si>
  <si>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</si>
  <si>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</si>
  <si>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</si>
  <si>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</si>
  <si>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</si>
  <si>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</si>
  <si>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</si>
  <si>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</si>
  <si>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</si>
  <si>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</si>
  <si>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</si>
  <si>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</si>
  <si>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</si>
  <si>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</si>
  <si>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</si>
  <si>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</si>
  <si>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</si>
  <si>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</si>
  <si>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</si>
  <si>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</si>
  <si>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</si>
  <si>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</si>
  <si>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</si>
  <si>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</si>
  <si>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</si>
  <si>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</si>
  <si>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</si>
  <si>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</si>
  <si>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</si>
  <si>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</si>
  <si>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</si>
  <si>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</si>
  <si>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</si>
  <si>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</si>
  <si>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</si>
  <si>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</si>
  <si>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</si>
  <si>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</si>
  <si>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</si>
  <si>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</si>
  <si>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</si>
  <si>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</si>
  <si>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</si>
  <si>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</si>
  <si>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</si>
  <si>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</si>
  <si>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</si>
  <si>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</si>
  <si>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</si>
  <si>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</si>
  <si>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</si>
  <si>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</si>
  <si>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</si>
  <si>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</si>
  <si>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</si>
  <si>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</si>
  <si>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</si>
  <si>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</si>
  <si>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</si>
  <si>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</si>
  <si>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</si>
  <si>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</si>
  <si>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</si>
  <si>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</si>
  <si>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</si>
  <si>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</si>
  <si>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</si>
  <si>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</si>
  <si>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</si>
  <si>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</si>
  <si>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</si>
  <si>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</si>
  <si>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</si>
  <si>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</si>
  <si>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</si>
  <si>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</si>
  <si>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</si>
  <si>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</si>
  <si>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</si>
  <si>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</si>
  <si>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</si>
  <si>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</si>
  <si>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</si>
  <si>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</si>
  <si>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</si>
  <si>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</si>
  <si>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</si>
  <si>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</si>
  <si>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</si>
  <si>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</si>
  <si>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</si>
  <si>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</si>
  <si>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</si>
  <si>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</si>
  <si>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</si>
  <si>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</si>
  <si>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</si>
  <si>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</si>
  <si>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</si>
  <si>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</si>
  <si>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</si>
  <si>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</si>
  <si>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</si>
  <si>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</si>
  <si>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</si>
  <si>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</si>
  <si>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</si>
  <si>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</si>
  <si>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</si>
  <si>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</si>
  <si>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</si>
  <si>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</si>
  <si>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</si>
  <si>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</si>
  <si>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</si>
  <si>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</si>
  <si>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</si>
  <si>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</si>
  <si>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</si>
  <si>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</si>
  <si>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</si>
  <si>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</si>
  <si>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</si>
  <si>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</si>
  <si>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</si>
  <si>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</si>
  <si>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</si>
  <si>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</si>
  <si>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</si>
  <si>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</si>
  <si>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</si>
  <si>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</si>
  <si>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</si>
  <si>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</si>
  <si>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</si>
  <si>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</si>
  <si>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</si>
  <si>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</si>
  <si>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</si>
  <si>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</si>
  <si>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</si>
  <si>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</si>
  <si>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</si>
  <si>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</si>
  <si>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</si>
  <si>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</si>
  <si>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</si>
  <si>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</si>
  <si>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</si>
  <si>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</si>
  <si>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</si>
  <si>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</si>
  <si>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</si>
  <si>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</si>
  <si>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</si>
  <si>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</si>
  <si>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</si>
  <si>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</si>
  <si>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</si>
  <si>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</si>
  <si>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</si>
  <si>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</si>
  <si>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</si>
  <si>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</si>
  <si>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</si>
  <si>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</si>
  <si>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</si>
  <si>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</si>
  <si>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</si>
  <si>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</si>
  <si>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</si>
  <si>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</si>
  <si>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</si>
  <si>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</si>
  <si>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</si>
  <si>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</si>
  <si>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</si>
  <si>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</si>
  <si>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</si>
  <si>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</si>
  <si>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</si>
  <si>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</si>
  <si>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</si>
  <si>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</si>
  <si>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</si>
  <si>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</si>
  <si>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</si>
  <si>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</si>
  <si>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</si>
  <si>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</si>
  <si>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</si>
  <si>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</si>
  <si>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</si>
  <si>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</si>
  <si>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</si>
  <si>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</si>
  <si>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</si>
  <si>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</si>
  <si>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</si>
  <si>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</si>
  <si>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</si>
  <si>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</si>
  <si>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</si>
  <si>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</si>
  <si>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</si>
  <si>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</si>
  <si>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</si>
  <si>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</si>
  <si>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</si>
  <si>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</si>
  <si>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</si>
  <si>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</si>
  <si>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</si>
  <si>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</si>
  <si>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</si>
  <si>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</si>
  <si>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</si>
  <si>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</si>
  <si>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</si>
  <si>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</si>
  <si>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</si>
  <si>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</si>
  <si>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</si>
  <si>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</si>
  <si>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</si>
  <si>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</si>
  <si>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</si>
  <si>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</si>
  <si>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</si>
  <si>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</si>
  <si>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</si>
  <si>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</si>
  <si>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</si>
  <si>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</si>
  <si>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</si>
  <si>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</si>
  <si>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</si>
  <si>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</si>
  <si>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</si>
  <si>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</si>
  <si>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</si>
  <si>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</si>
  <si>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</si>
  <si>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</si>
  <si>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</si>
  <si>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</si>
  <si>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</si>
  <si>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</si>
  <si>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</si>
  <si>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</si>
  <si>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</si>
  <si>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</si>
  <si>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</si>
  <si>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</si>
  <si>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</si>
  <si>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</si>
  <si>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</si>
  <si>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</si>
  <si>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</si>
  <si>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</si>
  <si>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</si>
  <si>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</si>
  <si>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</si>
  <si>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</si>
  <si>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</si>
  <si>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</si>
  <si>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</si>
  <si>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</si>
  <si>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</si>
  <si>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</si>
  <si>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</si>
  <si>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</si>
  <si>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</si>
  <si>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</si>
  <si>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</si>
  <si>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CERRADAS TERCER TRIMESTRE DE 2019</t>
  </si>
  <si>
    <t>VERSIÓN :  7</t>
  </si>
  <si>
    <t>Fecha Aprobación: 13/04/2020</t>
  </si>
  <si>
    <t>VERSIÓN : 7</t>
  </si>
  <si>
    <t>Fecha Aprobación:13/04/2020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</si>
</sst>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240A]d&quot; de &quot;mmmm&quot; de &quot;yyyy"/>
    <numFmt numFmtId="167" formatCode="_(* #,##0_);_(* \(#,##0\);_(* &quot;-&quot;??_);_(@_)"/>
    <numFmt numFmtId="168" formatCode="0.0%"/>
  </numFmts>
  <fonts count="9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4"/>
      <name val="Arial"/>
      <family val="2"/>
    </font>
    <font>
      <sz val="14"/>
      <color theme="1"/>
      <name val="Arial"/>
      <family val="2"/>
    </font>
    <font>
      <sz val="12"/>
      <color theme="1"/>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832">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6" xfId="0" applyFont="1" applyFill="1" applyBorder="1" applyAlignment="1">
      <alignment horizontal="left" vertical="center" wrapText="1"/>
    </xf>
    <xf numFmtId="0" fontId="10" fillId="0" borderId="47"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8" xfId="0" applyFont="1" applyBorder="1" applyAlignment="1">
      <alignment horizontal="left" vertical="center" wrapText="1"/>
    </xf>
    <xf numFmtId="0" fontId="54" fillId="0" borderId="48" xfId="0" applyFont="1" applyBorder="1" applyAlignment="1">
      <alignment horizontal="left"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9" xfId="0" applyNumberFormat="1"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51" xfId="0"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51"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26" fillId="16" borderId="49"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2"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72" fillId="8" borderId="44" xfId="1" applyFont="1" applyFill="1" applyBorder="1" applyAlignment="1">
      <alignment vertical="center"/>
    </xf>
    <xf numFmtId="0" fontId="12" fillId="0" borderId="60" xfId="0" applyFont="1" applyBorder="1" applyAlignment="1">
      <alignment horizontal="center" vertical="center"/>
    </xf>
    <xf numFmtId="0" fontId="12" fillId="0" borderId="82"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48" fillId="0" borderId="0" xfId="0" applyFont="1" applyAlignment="1">
      <alignment horizontal="center"/>
    </xf>
    <xf numFmtId="0" fontId="12" fillId="4" borderId="53" xfId="0" applyFont="1" applyFill="1" applyBorder="1" applyAlignment="1">
      <alignment vertical="center"/>
    </xf>
    <xf numFmtId="0" fontId="7" fillId="0" borderId="54" xfId="0" applyFont="1" applyBorder="1" applyAlignment="1"/>
    <xf numFmtId="164" fontId="12" fillId="4" borderId="56" xfId="0" applyNumberFormat="1" applyFont="1" applyFill="1" applyBorder="1" applyAlignment="1">
      <alignment horizontal="center" vertical="center"/>
    </xf>
    <xf numFmtId="164" fontId="12" fillId="0" borderId="56"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0" borderId="69" xfId="0" applyNumberFormat="1" applyFont="1" applyBorder="1" applyAlignment="1">
      <alignment horizontal="center" vertical="center"/>
    </xf>
    <xf numFmtId="164" fontId="12" fillId="0" borderId="62" xfId="0" applyNumberFormat="1" applyFont="1" applyBorder="1" applyAlignment="1">
      <alignment horizontal="center" vertical="center"/>
    </xf>
    <xf numFmtId="164" fontId="12" fillId="4" borderId="62" xfId="0" applyNumberFormat="1" applyFont="1" applyFill="1" applyBorder="1" applyAlignment="1">
      <alignment horizontal="center" vertical="center"/>
    </xf>
    <xf numFmtId="164" fontId="12" fillId="0" borderId="56"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3"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5" xfId="0" applyFont="1" applyBorder="1" applyAlignment="1">
      <alignment wrapText="1"/>
    </xf>
    <xf numFmtId="0" fontId="79" fillId="0" borderId="30" xfId="0" applyFont="1" applyBorder="1" applyAlignment="1">
      <alignment wrapText="1"/>
    </xf>
    <xf numFmtId="0" fontId="79" fillId="0" borderId="86" xfId="0" applyFont="1" applyBorder="1" applyAlignment="1">
      <alignment wrapText="1"/>
    </xf>
    <xf numFmtId="0" fontId="79" fillId="0" borderId="86" xfId="0" applyFont="1" applyBorder="1" applyAlignment="1">
      <alignment horizontal="center"/>
    </xf>
    <xf numFmtId="0" fontId="69" fillId="29" borderId="9" xfId="0" applyFont="1" applyFill="1" applyBorder="1" applyAlignment="1">
      <alignment horizontal="center" vertical="center" wrapText="1"/>
    </xf>
    <xf numFmtId="17" fontId="72" fillId="5" borderId="87" xfId="1" applyNumberFormat="1" applyFont="1" applyFill="1" applyBorder="1" applyAlignment="1">
      <alignment vertical="center"/>
    </xf>
    <xf numFmtId="164" fontId="12" fillId="0" borderId="88" xfId="0" applyNumberFormat="1" applyFont="1" applyBorder="1" applyAlignment="1">
      <alignment horizontal="center" vertical="center"/>
    </xf>
    <xf numFmtId="0" fontId="72" fillId="5" borderId="45" xfId="1" applyFont="1" applyFill="1" applyBorder="1" applyAlignment="1">
      <alignment vertical="center"/>
    </xf>
    <xf numFmtId="164" fontId="12" fillId="0" borderId="48" xfId="0" applyNumberFormat="1" applyFont="1" applyBorder="1" applyAlignment="1">
      <alignment horizontal="center" vertical="center"/>
    </xf>
    <xf numFmtId="164" fontId="12" fillId="4" borderId="48" xfId="0" applyNumberFormat="1" applyFont="1" applyFill="1" applyBorder="1" applyAlignment="1">
      <alignment horizontal="center" vertical="center"/>
    </xf>
    <xf numFmtId="0" fontId="72" fillId="6" borderId="45" xfId="1" applyFont="1" applyFill="1" applyBorder="1" applyAlignment="1">
      <alignment vertical="center"/>
    </xf>
    <xf numFmtId="0" fontId="72" fillId="7" borderId="45" xfId="1" applyFont="1" applyFill="1" applyBorder="1" applyAlignment="1">
      <alignment vertical="center"/>
    </xf>
    <xf numFmtId="0" fontId="72" fillId="8" borderId="45" xfId="1" applyFont="1" applyFill="1" applyBorder="1" applyAlignment="1">
      <alignment vertical="center"/>
    </xf>
    <xf numFmtId="0" fontId="72" fillId="8" borderId="89" xfId="1" applyFont="1" applyFill="1" applyBorder="1" applyAlignment="1">
      <alignment vertical="center"/>
    </xf>
    <xf numFmtId="164" fontId="12" fillId="4" borderId="59" xfId="0" applyNumberFormat="1" applyFont="1" applyFill="1" applyBorder="1" applyAlignment="1">
      <alignment horizontal="center" vertical="center"/>
    </xf>
    <xf numFmtId="164" fontId="12" fillId="4" borderId="84" xfId="0" applyNumberFormat="1" applyFont="1" applyFill="1" applyBorder="1" applyAlignment="1">
      <alignment horizontal="center" vertical="center"/>
    </xf>
    <xf numFmtId="164" fontId="12" fillId="4" borderId="90"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Alignment="1">
      <alignment horizont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left" vertical="center"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14" fillId="0" borderId="1" xfId="0" applyFont="1" applyFill="1" applyBorder="1" applyAlignment="1">
      <alignment horizontal="justify" vertical="center" wrapText="1"/>
    </xf>
    <xf numFmtId="0" fontId="34" fillId="0" borderId="1" xfId="0" applyFont="1" applyBorder="1" applyAlignment="1">
      <alignment vertical="center" wrapText="1"/>
    </xf>
    <xf numFmtId="0" fontId="50" fillId="0" borderId="1" xfId="0" applyFont="1" applyBorder="1" applyAlignment="1">
      <alignment horizontal="center" vertical="center" wrapText="1"/>
    </xf>
    <xf numFmtId="0" fontId="34"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44" fillId="17" borderId="1" xfId="0" applyFont="1" applyFill="1" applyBorder="1" applyAlignment="1">
      <alignment vertical="center" wrapText="1"/>
    </xf>
    <xf numFmtId="0" fontId="0" fillId="17" borderId="1" xfId="0" applyFont="1" applyFill="1" applyBorder="1"/>
    <xf numFmtId="0" fontId="18" fillId="16" borderId="93"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86" fillId="0" borderId="1" xfId="0" applyFont="1" applyBorder="1" applyAlignment="1">
      <alignment horizontal="left" vertical="top"/>
    </xf>
    <xf numFmtId="0" fontId="55" fillId="0" borderId="0" xfId="0" applyFont="1" applyAlignment="1"/>
    <xf numFmtId="0" fontId="12" fillId="0" borderId="57" xfId="0" applyFont="1" applyBorder="1" applyAlignment="1">
      <alignment horizontal="center" vertical="center"/>
    </xf>
    <xf numFmtId="0" fontId="12" fillId="0" borderId="71" xfId="0" applyFont="1" applyBorder="1" applyAlignment="1">
      <alignment horizontal="center" vertical="center"/>
    </xf>
    <xf numFmtId="0" fontId="0" fillId="0" borderId="0" xfId="0" applyFont="1" applyAlignment="1"/>
    <xf numFmtId="0" fontId="43" fillId="0" borderId="0" xfId="0" applyFont="1" applyAlignment="1">
      <alignment horizontal="center"/>
    </xf>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5" xfId="0" applyNumberFormat="1" applyFont="1" applyFill="1" applyBorder="1"/>
    <xf numFmtId="165" fontId="0" fillId="4" borderId="74"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0" fillId="0" borderId="0" xfId="0" applyFont="1" applyAlignment="1"/>
    <xf numFmtId="0" fontId="87" fillId="4" borderId="46" xfId="0" applyFont="1" applyFill="1" applyBorder="1" applyAlignment="1">
      <alignment horizontal="left" vertical="center" wrapText="1"/>
    </xf>
    <xf numFmtId="0" fontId="88" fillId="0" borderId="48" xfId="0" applyFont="1" applyBorder="1" applyAlignment="1">
      <alignment horizontal="left" vertical="center" wrapText="1"/>
    </xf>
    <xf numFmtId="0" fontId="87" fillId="0" borderId="47" xfId="0" applyFont="1" applyBorder="1" applyAlignment="1">
      <alignment horizontal="left" vertical="center"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7" fillId="0" borderId="47" xfId="0" applyFont="1" applyBorder="1" applyAlignment="1">
      <alignment horizontal="left" vertical="center" wrapText="1"/>
    </xf>
    <xf numFmtId="0" fontId="7" fillId="4" borderId="46" xfId="0" applyFont="1" applyFill="1" applyBorder="1" applyAlignment="1">
      <alignment horizontal="left" vertical="center" wrapText="1"/>
    </xf>
    <xf numFmtId="0" fontId="89" fillId="17" borderId="48" xfId="0" applyFont="1" applyFill="1" applyBorder="1" applyAlignment="1">
      <alignment horizontal="left" vertical="center" wrapText="1"/>
    </xf>
    <xf numFmtId="0" fontId="89" fillId="0" borderId="48" xfId="0" applyFont="1" applyBorder="1" applyAlignment="1">
      <alignment horizontal="left" vertical="center" wrapText="1"/>
    </xf>
    <xf numFmtId="0" fontId="88" fillId="0" borderId="48" xfId="0" applyFont="1" applyBorder="1" applyAlignment="1">
      <alignment horizontal="left" vertical="center"/>
    </xf>
    <xf numFmtId="0" fontId="89" fillId="0" borderId="48" xfId="0" applyFont="1" applyBorder="1" applyAlignment="1">
      <alignment horizontal="left" vertical="center"/>
    </xf>
    <xf numFmtId="0" fontId="43" fillId="0" borderId="0" xfId="0" applyFont="1" applyFill="1" applyBorder="1" applyAlignment="1">
      <alignment horizontal="center" vertical="center" wrapText="1"/>
    </xf>
    <xf numFmtId="0" fontId="43" fillId="0" borderId="0" xfId="0" applyFont="1" applyBorder="1" applyAlignment="1">
      <alignment horizontal="left" vertical="center" wrapText="1"/>
    </xf>
    <xf numFmtId="0" fontId="58" fillId="0" borderId="53" xfId="0" applyFont="1" applyBorder="1" applyAlignment="1">
      <alignment horizontal="center" vertical="center"/>
    </xf>
    <xf numFmtId="0" fontId="8" fillId="0" borderId="54" xfId="0" applyFont="1" applyBorder="1"/>
    <xf numFmtId="0" fontId="8" fillId="0" borderId="55" xfId="0" applyFont="1" applyBorder="1"/>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0" borderId="1" xfId="0" applyNumberFormat="1" applyFont="1" applyFill="1" applyBorder="1" applyAlignment="1">
      <alignment horizontal="left" vertical="center" wrapText="1"/>
    </xf>
    <xf numFmtId="0" fontId="8" fillId="0" borderId="1" xfId="0" applyFont="1" applyFill="1" applyBorder="1"/>
    <xf numFmtId="164" fontId="12" fillId="4" borderId="56" xfId="0" applyNumberFormat="1" applyFont="1" applyFill="1" applyBorder="1" applyAlignment="1">
      <alignment horizontal="center" vertical="center"/>
    </xf>
    <xf numFmtId="0" fontId="12" fillId="0" borderId="57" xfId="0" applyFont="1" applyBorder="1" applyAlignment="1">
      <alignment horizontal="center" vertical="center"/>
    </xf>
    <xf numFmtId="164" fontId="12" fillId="0" borderId="56" xfId="0" applyNumberFormat="1" applyFont="1" applyBorder="1" applyAlignment="1">
      <alignment horizontal="center" vertical="center"/>
    </xf>
    <xf numFmtId="0" fontId="12" fillId="0" borderId="58" xfId="0" applyFont="1" applyBorder="1" applyAlignment="1">
      <alignment horizontal="center" vertical="center"/>
    </xf>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2" xfId="0" applyNumberFormat="1" applyFont="1" applyBorder="1" applyAlignment="1">
      <alignment horizontal="center" vertical="center"/>
    </xf>
    <xf numFmtId="0" fontId="12" fillId="0" borderId="73"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164" fontId="12" fillId="0" borderId="69" xfId="0" applyNumberFormat="1" applyFont="1" applyBorder="1" applyAlignment="1">
      <alignment horizontal="center" vertical="center"/>
    </xf>
    <xf numFmtId="0" fontId="12" fillId="0" borderId="71" xfId="0" applyFont="1" applyBorder="1" applyAlignment="1">
      <alignment horizontal="center" vertical="center"/>
    </xf>
    <xf numFmtId="164" fontId="12" fillId="0" borderId="62" xfId="0" applyNumberFormat="1" applyFont="1" applyBorder="1" applyAlignment="1">
      <alignment horizontal="center" vertical="center"/>
    </xf>
    <xf numFmtId="0" fontId="12" fillId="0" borderId="63" xfId="0" applyFont="1" applyBorder="1" applyAlignment="1">
      <alignment horizontal="center" vertical="center"/>
    </xf>
    <xf numFmtId="164" fontId="12" fillId="4" borderId="62" xfId="0" applyNumberFormat="1" applyFont="1" applyFill="1" applyBorder="1" applyAlignment="1">
      <alignment horizontal="center" vertical="center"/>
    </xf>
    <xf numFmtId="0" fontId="49" fillId="0" borderId="56" xfId="0" applyFont="1" applyBorder="1" applyAlignment="1">
      <alignment horizontal="left" vertical="center" wrapText="1"/>
    </xf>
    <xf numFmtId="0" fontId="7" fillId="0" borderId="57" xfId="0" applyFont="1" applyBorder="1" applyAlignment="1">
      <alignment horizontal="left"/>
    </xf>
    <xf numFmtId="0" fontId="7" fillId="0" borderId="58" xfId="0" applyFont="1" applyBorder="1" applyAlignment="1">
      <alignment horizontal="left"/>
    </xf>
    <xf numFmtId="0" fontId="49" fillId="4" borderId="56" xfId="0" applyFont="1" applyFill="1" applyBorder="1" applyAlignment="1">
      <alignment horizontal="left" vertical="center"/>
    </xf>
    <xf numFmtId="164" fontId="12" fillId="0" borderId="56" xfId="0" applyNumberFormat="1" applyFont="1" applyFill="1" applyBorder="1" applyAlignment="1">
      <alignment horizontal="center" vertical="center"/>
    </xf>
    <xf numFmtId="0" fontId="12" fillId="0" borderId="57"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0" fontId="12" fillId="0" borderId="70" xfId="0" applyFont="1" applyBorder="1" applyAlignment="1">
      <alignment horizontal="center" vertical="center"/>
    </xf>
    <xf numFmtId="0" fontId="49" fillId="4" borderId="56" xfId="0" applyFont="1" applyFill="1" applyBorder="1" applyAlignment="1">
      <alignment horizontal="left" vertical="center" wrapText="1"/>
    </xf>
    <xf numFmtId="0" fontId="59" fillId="18" borderId="34" xfId="0" applyFont="1" applyFill="1" applyBorder="1" applyAlignment="1">
      <alignment horizontal="center" vertical="center" wrapText="1"/>
    </xf>
    <xf numFmtId="0" fontId="8" fillId="0" borderId="35" xfId="0" applyFont="1" applyBorder="1"/>
    <xf numFmtId="0" fontId="8" fillId="0" borderId="42" xfId="0" applyFont="1" applyBorder="1"/>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0" fontId="49" fillId="0" borderId="56" xfId="0" applyFont="1" applyBorder="1" applyAlignment="1">
      <alignment horizontal="left" vertical="center"/>
    </xf>
    <xf numFmtId="1" fontId="41" fillId="4" borderId="14" xfId="0" applyNumberFormat="1" applyFont="1" applyFill="1" applyBorder="1" applyAlignment="1">
      <alignment horizontal="center" vertical="center"/>
    </xf>
    <xf numFmtId="0" fontId="8" fillId="0" borderId="14" xfId="0" applyFont="1" applyBorder="1"/>
    <xf numFmtId="1" fontId="15" fillId="4" borderId="14" xfId="0" applyNumberFormat="1" applyFont="1" applyFill="1" applyBorder="1" applyAlignment="1">
      <alignment horizontal="center" vertical="center"/>
    </xf>
    <xf numFmtId="164" fontId="12" fillId="4" borderId="64" xfId="0" applyNumberFormat="1" applyFont="1" applyFill="1" applyBorder="1" applyAlignment="1">
      <alignment horizontal="center" vertical="center"/>
    </xf>
    <xf numFmtId="0" fontId="7" fillId="0" borderId="65" xfId="0" applyFont="1" applyBorder="1" applyAlignment="1">
      <alignment horizontal="center" vertical="center"/>
    </xf>
    <xf numFmtId="164" fontId="12" fillId="4" borderId="66" xfId="0" applyNumberFormat="1" applyFont="1" applyFill="1" applyBorder="1" applyAlignment="1">
      <alignment horizontal="center" vertical="center"/>
    </xf>
    <xf numFmtId="0" fontId="12" fillId="0" borderId="65" xfId="0" applyFont="1" applyBorder="1" applyAlignment="1">
      <alignment horizontal="center" vertical="center"/>
    </xf>
    <xf numFmtId="0" fontId="49" fillId="4" borderId="59" xfId="0" applyFont="1" applyFill="1" applyBorder="1" applyAlignment="1">
      <alignment horizontal="left" vertical="center" wrapText="1"/>
    </xf>
    <xf numFmtId="0" fontId="7" fillId="0" borderId="60" xfId="0" applyFont="1" applyBorder="1" applyAlignment="1">
      <alignment horizontal="left"/>
    </xf>
    <xf numFmtId="0" fontId="7" fillId="0" borderId="61" xfId="0" applyFont="1" applyBorder="1" applyAlignment="1">
      <alignment horizontal="left"/>
    </xf>
    <xf numFmtId="0" fontId="0" fillId="0" borderId="14" xfId="0" applyBorder="1"/>
    <xf numFmtId="0" fontId="0" fillId="0" borderId="17" xfId="0" applyBorder="1"/>
    <xf numFmtId="0" fontId="12" fillId="0" borderId="64" xfId="0" applyFont="1" applyBorder="1" applyAlignment="1">
      <alignment horizontal="center" vertical="center"/>
    </xf>
    <xf numFmtId="164" fontId="12" fillId="4" borderId="67" xfId="0" applyNumberFormat="1" applyFont="1" applyFill="1" applyBorder="1" applyAlignment="1">
      <alignment horizontal="center" vertical="center"/>
    </xf>
    <xf numFmtId="0" fontId="12" fillId="0" borderId="68" xfId="0" applyFont="1" applyBorder="1" applyAlignment="1">
      <alignment horizontal="center" vertical="center"/>
    </xf>
    <xf numFmtId="1" fontId="15" fillId="4" borderId="1" xfId="0" applyNumberFormat="1" applyFont="1" applyFill="1" applyBorder="1" applyAlignment="1">
      <alignment horizontal="left" vertical="center" wrapText="1"/>
    </xf>
    <xf numFmtId="0" fontId="8" fillId="0" borderId="1" xfId="0" applyFont="1" applyBorder="1"/>
    <xf numFmtId="0" fontId="9" fillId="19" borderId="94" xfId="0" applyFont="1" applyFill="1" applyBorder="1" applyAlignment="1">
      <alignment horizontal="center" vertical="center" wrapText="1"/>
    </xf>
    <xf numFmtId="0" fontId="8" fillId="0" borderId="39" xfId="0" applyFont="1" applyBorder="1"/>
    <xf numFmtId="0" fontId="8" fillId="0" borderId="75"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3" xfId="0" applyNumberFormat="1" applyFont="1" applyFill="1" applyBorder="1" applyAlignment="1">
      <alignment horizontal="center" vertical="center" wrapText="1"/>
    </xf>
    <xf numFmtId="0" fontId="8" fillId="17" borderId="54" xfId="0" applyFont="1" applyFill="1" applyBorder="1"/>
    <xf numFmtId="0" fontId="8" fillId="17" borderId="55" xfId="0" applyFont="1" applyFill="1" applyBorder="1"/>
    <xf numFmtId="166" fontId="63" fillId="35" borderId="53"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0" fontId="49" fillId="0" borderId="69" xfId="0" applyFont="1" applyBorder="1" applyAlignment="1">
      <alignment horizontal="left" vertical="center" wrapText="1"/>
    </xf>
    <xf numFmtId="0" fontId="7" fillId="0" borderId="71" xfId="0" applyFont="1" applyBorder="1" applyAlignment="1">
      <alignment horizontal="left"/>
    </xf>
    <xf numFmtId="0" fontId="7" fillId="0" borderId="70" xfId="0" applyFont="1" applyBorder="1" applyAlignment="1">
      <alignment horizontal="left"/>
    </xf>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3" xfId="0" applyNumberFormat="1" applyFont="1" applyFill="1" applyBorder="1" applyAlignment="1">
      <alignment horizontal="center" vertical="center" wrapText="1"/>
    </xf>
    <xf numFmtId="1" fontId="68" fillId="28" borderId="55" xfId="0" applyNumberFormat="1" applyFont="1" applyFill="1" applyBorder="1" applyAlignment="1">
      <alignment horizontal="center" vertical="center"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43" fillId="34" borderId="80"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1" xfId="0" applyFont="1" applyFill="1" applyBorder="1" applyAlignment="1">
      <alignment horizontal="center" vertical="center" wrapText="1"/>
    </xf>
    <xf numFmtId="0" fontId="44" fillId="17" borderId="28" xfId="0" applyFont="1" applyFill="1" applyBorder="1" applyAlignment="1">
      <alignment horizontal="left" vertical="center" wrapText="1"/>
    </xf>
    <xf numFmtId="0" fontId="43" fillId="0" borderId="1" xfId="0" applyFont="1" applyFill="1" applyBorder="1" applyAlignment="1">
      <alignment horizontal="left" vertical="top" wrapText="1"/>
    </xf>
    <xf numFmtId="0" fontId="44" fillId="0" borderId="1" xfId="0" applyFont="1" applyFill="1" applyBorder="1" applyAlignment="1">
      <alignment horizontal="left" vertical="top"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5"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5" xfId="0"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Border="1" applyAlignment="1">
      <alignment horizontal="left" vertical="top"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1"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1"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1"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1"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1" xfId="0" applyFont="1" applyFill="1" applyBorder="1" applyAlignment="1">
      <alignment horizontal="center" vertical="center" wrapText="1"/>
    </xf>
    <xf numFmtId="0" fontId="79" fillId="0" borderId="26" xfId="0" applyFont="1" applyBorder="1" applyAlignment="1">
      <alignment horizontal="center"/>
    </xf>
    <xf numFmtId="0" fontId="64" fillId="25" borderId="9" xfId="0" applyFont="1" applyFill="1" applyBorder="1" applyAlignment="1">
      <alignment horizontal="center" vertical="center" wrapText="1"/>
    </xf>
    <xf numFmtId="0" fontId="42" fillId="27" borderId="53" xfId="0" applyFont="1" applyFill="1" applyBorder="1" applyAlignment="1">
      <alignment horizontal="center" vertical="center" wrapText="1"/>
    </xf>
    <xf numFmtId="0" fontId="16" fillId="0" borderId="54" xfId="0" applyFont="1" applyBorder="1"/>
    <xf numFmtId="0" fontId="16" fillId="0" borderId="55" xfId="0" applyFont="1" applyBorder="1"/>
    <xf numFmtId="0" fontId="42" fillId="0" borderId="53" xfId="0" applyFont="1" applyFill="1" applyBorder="1" applyAlignment="1">
      <alignment horizontal="center" vertical="center" wrapText="1"/>
    </xf>
    <xf numFmtId="0" fontId="16" fillId="0" borderId="54" xfId="0" applyFont="1" applyFill="1" applyBorder="1"/>
    <xf numFmtId="0" fontId="16" fillId="0" borderId="55"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23" fillId="0" borderId="54" xfId="0" applyFont="1" applyFill="1" applyBorder="1"/>
    <xf numFmtId="0" fontId="23" fillId="0" borderId="55" xfId="0" applyFont="1" applyFill="1" applyBorder="1"/>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2" xfId="0" applyFont="1" applyFill="1" applyBorder="1" applyAlignment="1">
      <alignment horizontal="center" vertical="center" wrapText="1"/>
    </xf>
    <xf numFmtId="0" fontId="44" fillId="17" borderId="1" xfId="0" applyFont="1" applyFill="1" applyBorder="1" applyAlignment="1">
      <alignment horizontal="left" vertical="center" wrapText="1"/>
    </xf>
    <xf numFmtId="1" fontId="44" fillId="16" borderId="96" xfId="0" applyNumberFormat="1"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44" fillId="16" borderId="93" xfId="0" applyFont="1" applyFill="1" applyBorder="1" applyAlignment="1">
      <alignment horizontal="center" vertical="center" wrapText="1"/>
    </xf>
    <xf numFmtId="0" fontId="44" fillId="16" borderId="96" xfId="0" applyFont="1" applyFill="1" applyBorder="1" applyAlignment="1">
      <alignment horizontal="center" vertical="center" wrapText="1"/>
    </xf>
    <xf numFmtId="0" fontId="18" fillId="16" borderId="97" xfId="0" applyFont="1" applyFill="1" applyBorder="1" applyAlignment="1">
      <alignment horizontal="center" vertical="center" wrapText="1"/>
    </xf>
    <xf numFmtId="0" fontId="18" fillId="16" borderId="96" xfId="0" applyFont="1" applyFill="1" applyBorder="1" applyAlignment="1">
      <alignment horizontal="center" vertical="center" wrapText="1"/>
    </xf>
    <xf numFmtId="0" fontId="43" fillId="17" borderId="1" xfId="0" applyFont="1" applyFill="1" applyBorder="1" applyAlignment="1">
      <alignment horizontal="left" vertical="center" wrapText="1"/>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210">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CONSOLIDADO!$B$9:$B$13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CONSOLIDADO!$E$9:$E$13</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33002368"/>
        <c:axId val="136360320"/>
      </c:barChart>
      <c:catAx>
        <c:axId val="13300236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36360320"/>
        <c:crosses val="autoZero"/>
        <c:auto val="1"/>
        <c:lblAlgn val="ctr"/>
        <c:lblOffset val="100"/>
        <c:noMultiLvlLbl val="1"/>
      </c:catAx>
      <c:valAx>
        <c:axId val="13636032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3300236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67920000"/>
        <c:axId val="167921920"/>
      </c:barChart>
      <c:catAx>
        <c:axId val="167920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7921920"/>
        <c:crosses val="autoZero"/>
        <c:auto val="1"/>
        <c:lblAlgn val="ctr"/>
        <c:lblOffset val="100"/>
        <c:noMultiLvlLbl val="0"/>
      </c:catAx>
      <c:valAx>
        <c:axId val="16792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7920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71E-2"/>
                  <c:y val="3.5870516185468364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99E-2"/>
                  <c:y val="8.339494021580647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54118784"/>
        <c:axId val="154128768"/>
        <c:axId val="0"/>
      </c:bar3DChart>
      <c:catAx>
        <c:axId val="154118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4128768"/>
        <c:crosses val="autoZero"/>
        <c:auto val="1"/>
        <c:lblAlgn val="ctr"/>
        <c:lblOffset val="100"/>
        <c:noMultiLvlLbl val="0"/>
      </c:catAx>
      <c:valAx>
        <c:axId val="154128768"/>
        <c:scaling>
          <c:orientation val="minMax"/>
        </c:scaling>
        <c:delete val="1"/>
        <c:axPos val="l"/>
        <c:numFmt formatCode="General" sourceLinked="1"/>
        <c:majorTickMark val="none"/>
        <c:minorTickMark val="none"/>
        <c:tickLblPos val="nextTo"/>
        <c:crossAx val="15411878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a:extLst>
            <a:ext uri="{FF2B5EF4-FFF2-40B4-BE49-F238E27FC236}">
              <a16:creationId xmlns=""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a:extLst>
            <a:ext uri="{FF2B5EF4-FFF2-40B4-BE49-F238E27FC236}">
              <a16:creationId xmlns=""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a:extLst>
            <a:ext uri="{FF2B5EF4-FFF2-40B4-BE49-F238E27FC236}">
              <a16:creationId xmlns=""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a:extLst>
            <a:ext uri="{FF2B5EF4-FFF2-40B4-BE49-F238E27FC236}">
              <a16:creationId xmlns=""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a:extLst>
            <a:ext uri="{FF2B5EF4-FFF2-40B4-BE49-F238E27FC236}">
              <a16:creationId xmlns=""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a:extLst>
            <a:ext uri="{FF2B5EF4-FFF2-40B4-BE49-F238E27FC236}">
              <a16:creationId xmlns=""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a:extLst>
            <a:ext uri="{FF2B5EF4-FFF2-40B4-BE49-F238E27FC236}">
              <a16:creationId xmlns=""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a:extLst>
            <a:ext uri="{FF2B5EF4-FFF2-40B4-BE49-F238E27FC236}">
              <a16:creationId xmlns=""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a:extLst>
            <a:ext uri="{FF2B5EF4-FFF2-40B4-BE49-F238E27FC236}">
              <a16:creationId xmlns=""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a:extLst>
            <a:ext uri="{FF2B5EF4-FFF2-40B4-BE49-F238E27FC236}">
              <a16:creationId xmlns=""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a:extLst>
            <a:ext uri="{FF2B5EF4-FFF2-40B4-BE49-F238E27FC236}">
              <a16:creationId xmlns=""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a:extLst>
            <a:ext uri="{FF2B5EF4-FFF2-40B4-BE49-F238E27FC236}">
              <a16:creationId xmlns=""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a:extLst>
            <a:ext uri="{FF2B5EF4-FFF2-40B4-BE49-F238E27FC236}">
              <a16:creationId xmlns=""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a:extLst>
            <a:ext uri="{FF2B5EF4-FFF2-40B4-BE49-F238E27FC236}">
              <a16:creationId xmlns=""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a:extLst>
            <a:ext uri="{FF2B5EF4-FFF2-40B4-BE49-F238E27FC236}">
              <a16:creationId xmlns=""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a:extLst>
            <a:ext uri="{FF2B5EF4-FFF2-40B4-BE49-F238E27FC236}">
              <a16:creationId xmlns=""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a:extLst>
            <a:ext uri="{FF2B5EF4-FFF2-40B4-BE49-F238E27FC236}">
              <a16:creationId xmlns=""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a:extLst>
            <a:ext uri="{FF2B5EF4-FFF2-40B4-BE49-F238E27FC236}">
              <a16:creationId xmlns=""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drawing" Target="../drawings/drawing2.xml"/><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printerSettings" Target="../printerSettings/printerSettings2.bin"/><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zoomScale="70" zoomScaleNormal="70" workbookViewId="0">
      <selection activeCell="W5" sqref="W5"/>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27"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580" t="s">
        <v>62</v>
      </c>
      <c r="B1" s="581"/>
      <c r="C1" s="581"/>
      <c r="D1" s="581"/>
      <c r="E1" s="581"/>
      <c r="F1" s="581"/>
      <c r="G1" s="581"/>
      <c r="H1" s="581"/>
      <c r="I1" s="581"/>
      <c r="J1" s="581"/>
      <c r="K1" s="581"/>
      <c r="L1" s="581"/>
      <c r="M1" s="581"/>
      <c r="N1" s="581"/>
      <c r="O1" s="581"/>
      <c r="P1" s="581"/>
      <c r="Q1" s="581"/>
      <c r="R1" s="581"/>
      <c r="S1" s="581"/>
      <c r="T1" s="581"/>
      <c r="U1" s="582"/>
    </row>
    <row r="2" spans="1:24" ht="41.25" customHeight="1" thickBot="1" x14ac:dyDescent="0.3">
      <c r="A2" s="29"/>
      <c r="B2" s="30"/>
      <c r="C2" s="31"/>
      <c r="D2" s="31"/>
      <c r="E2" s="31"/>
      <c r="F2" s="31"/>
      <c r="G2" s="31"/>
      <c r="H2" s="612" t="s">
        <v>63</v>
      </c>
      <c r="I2" s="613"/>
      <c r="J2" s="613"/>
      <c r="K2" s="613"/>
      <c r="L2" s="613"/>
      <c r="M2" s="613"/>
      <c r="N2" s="614"/>
      <c r="O2" s="32"/>
      <c r="P2" s="646" t="s">
        <v>65</v>
      </c>
      <c r="Q2" s="647"/>
      <c r="R2" s="648"/>
      <c r="S2" s="649"/>
      <c r="T2" s="647"/>
      <c r="U2" s="648"/>
    </row>
    <row r="3" spans="1:24" ht="54.75" customHeight="1" thickBot="1" x14ac:dyDescent="0.4">
      <c r="A3" s="34"/>
      <c r="B3" s="35"/>
      <c r="C3" s="36"/>
      <c r="D3" s="36"/>
      <c r="E3" s="36"/>
      <c r="F3" s="36"/>
      <c r="G3" s="36"/>
      <c r="H3" s="615" t="str">
        <f>+_1._RESULTADOS_GENERALES_DEL_PLAN__DE_MEJORAMIENTO_IDEP</f>
        <v>1. RESULTADOS GENERALES DEL PLAN  DE MEJORAMIENTO IDEP</v>
      </c>
      <c r="I3" s="616"/>
      <c r="J3" s="616"/>
      <c r="K3" s="616"/>
      <c r="L3" s="616"/>
      <c r="M3" s="616"/>
      <c r="N3" s="617"/>
      <c r="O3" s="37"/>
      <c r="P3" s="646" t="s">
        <v>68</v>
      </c>
      <c r="Q3" s="647"/>
      <c r="R3" s="648"/>
      <c r="S3" s="649"/>
      <c r="T3" s="647"/>
      <c r="U3" s="648"/>
    </row>
    <row r="4" spans="1:24" ht="36.75" customHeight="1" thickBot="1" x14ac:dyDescent="0.4">
      <c r="A4" s="34"/>
      <c r="B4" s="35"/>
      <c r="C4" s="36"/>
      <c r="D4" s="36"/>
      <c r="E4" s="36"/>
      <c r="F4" s="36"/>
      <c r="G4" s="36"/>
      <c r="H4" s="618" t="s">
        <v>69</v>
      </c>
      <c r="I4" s="619"/>
      <c r="J4" s="619"/>
      <c r="K4" s="619"/>
      <c r="L4" s="619"/>
      <c r="M4" s="619"/>
      <c r="N4" s="620"/>
      <c r="O4" s="38"/>
      <c r="P4" s="38"/>
      <c r="Q4" s="38"/>
      <c r="R4" s="38"/>
      <c r="S4" s="39"/>
      <c r="T4" s="38"/>
      <c r="U4" s="40"/>
    </row>
    <row r="5" spans="1:24" ht="14.25" customHeight="1" thickBot="1" x14ac:dyDescent="0.3">
      <c r="A5" s="34"/>
      <c r="B5" s="551"/>
      <c r="C5" s="37"/>
      <c r="D5" s="37"/>
      <c r="E5" s="37"/>
      <c r="F5" s="37"/>
      <c r="G5" s="37"/>
      <c r="H5" s="37"/>
      <c r="I5" s="37"/>
      <c r="J5" s="37"/>
      <c r="K5" s="41"/>
      <c r="L5" s="37"/>
      <c r="M5" s="37"/>
      <c r="N5" s="37"/>
      <c r="O5" s="37"/>
      <c r="P5" s="38"/>
      <c r="Q5" s="38"/>
      <c r="R5" s="38"/>
      <c r="S5" s="39"/>
      <c r="T5" s="38"/>
      <c r="U5" s="40"/>
    </row>
    <row r="6" spans="1:24" ht="32.25" customHeight="1" thickBot="1" x14ac:dyDescent="0.3">
      <c r="A6" s="651" t="s">
        <v>67</v>
      </c>
      <c r="B6" s="652"/>
      <c r="C6" s="652"/>
      <c r="D6" s="652"/>
      <c r="E6" s="652"/>
      <c r="F6" s="652"/>
      <c r="G6" s="652"/>
      <c r="H6" s="652"/>
      <c r="I6" s="652"/>
      <c r="J6" s="652"/>
      <c r="K6" s="652"/>
      <c r="L6" s="652"/>
      <c r="M6" s="652"/>
      <c r="N6" s="652"/>
      <c r="O6" s="652"/>
      <c r="P6" s="652"/>
      <c r="Q6" s="652"/>
      <c r="R6" s="652"/>
      <c r="S6" s="652"/>
      <c r="T6" s="652"/>
      <c r="U6" s="653"/>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650" t="s">
        <v>70</v>
      </c>
      <c r="C8" s="650"/>
      <c r="D8" s="650"/>
      <c r="E8" s="650"/>
      <c r="F8" s="228"/>
      <c r="G8" s="119"/>
      <c r="H8" s="37"/>
      <c r="I8" s="38"/>
      <c r="J8" s="37"/>
      <c r="K8" s="41"/>
      <c r="L8" s="37"/>
      <c r="M8" s="37"/>
      <c r="N8" s="37"/>
      <c r="O8" s="37"/>
      <c r="P8" s="38"/>
      <c r="Q8" s="38"/>
      <c r="R8" s="38"/>
      <c r="S8" s="39"/>
      <c r="T8" s="38"/>
      <c r="U8" s="111"/>
      <c r="V8" s="101"/>
      <c r="W8" s="102"/>
      <c r="X8" s="78"/>
    </row>
    <row r="9" spans="1:24" ht="78.75" customHeight="1" x14ac:dyDescent="0.25">
      <c r="A9" s="110"/>
      <c r="B9" s="639" t="s">
        <v>152</v>
      </c>
      <c r="C9" s="640"/>
      <c r="D9" s="640"/>
      <c r="E9" s="531">
        <f>'DIC-01'!F23+'DIP-02'!F23+'AC-10'!F23+'IDP-04'!F23+'GD-07'!F23+'GC-08'!F23+'GJ-09'!F23+'GRF-11'!F23+'GT-12'!F23+'GTH-13'!F23+'GF-14'!F23+'CID-15'!F23+'EC-16'!F23+'MIC-03'!F23</f>
        <v>0</v>
      </c>
      <c r="F9" s="229"/>
      <c r="G9" s="120"/>
      <c r="H9" s="37"/>
      <c r="I9" s="112"/>
      <c r="J9" s="35"/>
      <c r="K9" s="35"/>
      <c r="L9" s="35"/>
      <c r="M9" s="43"/>
      <c r="N9" s="35"/>
      <c r="O9" s="35"/>
      <c r="P9" s="35"/>
      <c r="Q9" s="35"/>
      <c r="R9" s="35"/>
      <c r="S9" s="43"/>
      <c r="T9" s="112"/>
      <c r="U9" s="111"/>
      <c r="V9" s="101"/>
      <c r="W9" s="102"/>
      <c r="X9" s="78"/>
    </row>
    <row r="10" spans="1:24" ht="44.25" customHeight="1" x14ac:dyDescent="0.25">
      <c r="A10" s="110"/>
      <c r="B10" s="585" t="s">
        <v>61</v>
      </c>
      <c r="C10" s="586"/>
      <c r="D10" s="586"/>
      <c r="E10" s="531">
        <f>'DIC-01'!F24+'DIP-02'!F24+'AC-10'!F24+'IDP-04'!F24+'GD-07'!F24+'GC-08'!F24+'GJ-09'!F24+'GRF-11'!F24+'GT-12'!F24+'GTH-13'!F24+'GF-14'!F24+'CID-15'!F24+'EC-16'!F24+'MIC-03'!F24</f>
        <v>0</v>
      </c>
      <c r="F10" s="229"/>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585" t="s">
        <v>145</v>
      </c>
      <c r="C11" s="586"/>
      <c r="D11" s="586"/>
      <c r="E11" s="531">
        <f>'DIC-01'!F25+'DIP-02'!F25+'AC-10'!F25+'IDP-04'!F25+'GD-07'!F25+'GC-08'!F25+'GJ-09'!F25+'GRF-11'!F25+'GT-12'!F25+'GTH-13'!F25+'GF-14'!F25+'CID-15'!F25+'EC-16'!F25+'MIC-03'!F25</f>
        <v>0</v>
      </c>
      <c r="F11" s="229"/>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585" t="s">
        <v>146</v>
      </c>
      <c r="C12" s="586"/>
      <c r="D12" s="586"/>
      <c r="E12" s="531">
        <f>'DIC-01'!F26+'DIP-02'!F26+'AC-10'!F26+'IDP-04'!F26+'GD-07'!F26+'GC-08'!F26+'GJ-09'!F26+'GRF-11'!F26+'GT-12'!F26+'GTH-13'!F26+'GF-14'!F26+'CID-15'!F26+'EC-16'!F26+'MIC-03'!F26</f>
        <v>0</v>
      </c>
      <c r="F12" s="229"/>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585" t="s">
        <v>153</v>
      </c>
      <c r="C13" s="586"/>
      <c r="D13" s="586"/>
      <c r="E13" s="531">
        <f>'DIC-01'!F27+'DIP-02'!F27+'AC-10'!F27+'IDP-04'!F27+'GD-07'!F27+'GC-08'!F27+'GJ-09'!F27+'GRF-11'!F27+'GT-12'!F27+'GTH-13'!F27+'GF-14'!F27+'CID-15'!F27+'EC-16'!F27+'MIC-03'!F27</f>
        <v>0</v>
      </c>
      <c r="F13" s="229"/>
      <c r="G13" s="121"/>
      <c r="H13" s="37"/>
      <c r="I13" s="37"/>
      <c r="J13" s="37"/>
      <c r="K13" s="41"/>
      <c r="L13" s="37"/>
      <c r="M13" s="37"/>
      <c r="N13" s="37"/>
      <c r="O13" s="37"/>
      <c r="P13" s="38"/>
      <c r="Q13" s="38"/>
      <c r="R13" s="38"/>
      <c r="S13" s="39"/>
      <c r="T13" s="38"/>
      <c r="U13" s="111"/>
      <c r="V13" s="78"/>
      <c r="W13" s="78"/>
      <c r="X13" s="78"/>
    </row>
    <row r="14" spans="1:24" ht="42" customHeight="1" x14ac:dyDescent="0.25">
      <c r="A14" s="110"/>
      <c r="B14" s="585" t="s">
        <v>538</v>
      </c>
      <c r="C14" s="586"/>
      <c r="D14" s="586"/>
      <c r="E14" s="531">
        <f>'DIC-01'!F29+'DIP-02'!F28+'AC-10'!F28+'IDP-04'!F28+'GD-07'!F28+'GC-08'!F28+'GJ-09'!F28+'GRF-11'!F28+'GT-12'!F28+'GTH-13'!F28+'GF-14'!F28+'CID-15'!F28+'EC-16'!F28+'MIC-03'!F28</f>
        <v>0</v>
      </c>
      <c r="F14" s="228"/>
      <c r="G14" s="119"/>
      <c r="H14" s="37"/>
      <c r="I14" s="37"/>
      <c r="J14" s="37"/>
      <c r="K14" s="41"/>
      <c r="L14" s="37"/>
      <c r="M14" s="37"/>
      <c r="N14" s="37"/>
      <c r="O14" s="35"/>
      <c r="P14" s="35"/>
      <c r="Q14" s="35"/>
      <c r="R14" s="35"/>
      <c r="S14" s="43"/>
      <c r="T14" s="38"/>
      <c r="U14" s="111"/>
    </row>
    <row r="15" spans="1:24" ht="42" customHeight="1" x14ac:dyDescent="0.25">
      <c r="A15" s="110"/>
      <c r="B15" s="583"/>
      <c r="C15" s="584"/>
      <c r="D15" s="584"/>
      <c r="E15" s="123"/>
      <c r="F15" s="123"/>
      <c r="G15" s="122"/>
      <c r="H15" s="37"/>
      <c r="I15" s="37"/>
      <c r="J15" s="37"/>
      <c r="K15" s="41"/>
      <c r="L15" s="37"/>
      <c r="M15" s="37"/>
      <c r="N15" s="37"/>
      <c r="O15" s="37"/>
      <c r="P15" s="38"/>
      <c r="Q15" s="38"/>
      <c r="R15" s="38"/>
      <c r="S15" s="39"/>
      <c r="T15" s="38"/>
      <c r="U15" s="111"/>
    </row>
    <row r="16" spans="1:24" ht="42" customHeight="1" x14ac:dyDescent="0.25">
      <c r="A16" s="110"/>
      <c r="B16" s="583"/>
      <c r="C16" s="584"/>
      <c r="D16" s="584"/>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644"/>
      <c r="U17" s="645"/>
    </row>
    <row r="18" spans="1:21" ht="42" customHeight="1" thickBot="1" x14ac:dyDescent="0.3">
      <c r="A18" s="641" t="s">
        <v>932</v>
      </c>
      <c r="B18" s="642"/>
      <c r="C18" s="642"/>
      <c r="D18" s="642"/>
      <c r="E18" s="642"/>
      <c r="F18" s="642"/>
      <c r="G18" s="642"/>
      <c r="H18" s="642"/>
      <c r="I18" s="642"/>
      <c r="J18" s="642"/>
      <c r="K18" s="642"/>
      <c r="L18" s="642"/>
      <c r="M18" s="642"/>
      <c r="N18" s="642"/>
      <c r="O18" s="642"/>
      <c r="P18" s="642"/>
      <c r="Q18" s="642"/>
      <c r="R18" s="642"/>
      <c r="S18" s="642"/>
      <c r="T18" s="642"/>
      <c r="U18" s="643"/>
    </row>
    <row r="19" spans="1:21" ht="32.25" customHeight="1" thickBot="1" x14ac:dyDescent="0.3">
      <c r="A19" s="552"/>
      <c r="B19" s="48"/>
      <c r="C19" s="48"/>
      <c r="D19" s="48"/>
      <c r="E19" s="48"/>
      <c r="F19" s="48"/>
      <c r="G19" s="48"/>
      <c r="H19" s="48"/>
      <c r="I19" s="30"/>
      <c r="J19" s="30"/>
      <c r="K19" s="30"/>
      <c r="L19" s="30"/>
      <c r="M19" s="30"/>
      <c r="N19" s="30"/>
      <c r="O19" s="30"/>
      <c r="P19" s="30"/>
      <c r="Q19" s="30"/>
      <c r="R19" s="30"/>
      <c r="S19" s="30"/>
      <c r="T19" s="30"/>
      <c r="U19" s="553"/>
    </row>
    <row r="20" spans="1:21" ht="55.5" customHeight="1" thickBot="1" x14ac:dyDescent="0.3">
      <c r="A20" s="554"/>
      <c r="B20" s="230" t="s">
        <v>76</v>
      </c>
      <c r="C20" s="657" t="s">
        <v>1</v>
      </c>
      <c r="D20" s="658"/>
      <c r="E20" s="659"/>
      <c r="F20" s="231" t="s">
        <v>415</v>
      </c>
      <c r="G20" s="660" t="s">
        <v>80</v>
      </c>
      <c r="H20" s="661"/>
      <c r="I20" s="608" t="s">
        <v>151</v>
      </c>
      <c r="J20" s="609"/>
      <c r="K20" s="621" t="s">
        <v>150</v>
      </c>
      <c r="L20" s="622"/>
      <c r="M20" s="595" t="s">
        <v>64</v>
      </c>
      <c r="N20" s="596"/>
      <c r="O20" s="591" t="s">
        <v>540</v>
      </c>
      <c r="P20" s="592"/>
      <c r="Q20" s="49"/>
      <c r="R20" s="49"/>
      <c r="S20" s="49"/>
      <c r="T20" s="35"/>
      <c r="U20" s="555"/>
    </row>
    <row r="21" spans="1:21" ht="33.75" customHeight="1" x14ac:dyDescent="0.25">
      <c r="A21" s="554"/>
      <c r="B21" s="272" t="s">
        <v>87</v>
      </c>
      <c r="C21" s="654" t="s">
        <v>88</v>
      </c>
      <c r="D21" s="655"/>
      <c r="E21" s="656"/>
      <c r="F21" s="546">
        <f>+'DIC-01'!F23</f>
        <v>0</v>
      </c>
      <c r="G21" s="597">
        <f>+'DIC-01'!F24</f>
        <v>0</v>
      </c>
      <c r="H21" s="610"/>
      <c r="I21" s="597">
        <f>+'DIC-01'!F25</f>
        <v>0</v>
      </c>
      <c r="J21" s="610"/>
      <c r="K21" s="597">
        <f>+'DIC-01'!F26</f>
        <v>0</v>
      </c>
      <c r="L21" s="598"/>
      <c r="M21" s="593">
        <f>+'DIC-01'!F27</f>
        <v>0</v>
      </c>
      <c r="N21" s="594"/>
      <c r="O21" s="593">
        <v>0</v>
      </c>
      <c r="P21" s="594"/>
      <c r="Q21" s="35"/>
      <c r="R21" s="50"/>
      <c r="S21" s="35"/>
      <c r="T21" s="35"/>
      <c r="U21" s="556"/>
    </row>
    <row r="22" spans="1:21" ht="31.5" customHeight="1" x14ac:dyDescent="0.25">
      <c r="A22" s="554"/>
      <c r="B22" s="273" t="s">
        <v>89</v>
      </c>
      <c r="C22" s="602" t="s">
        <v>90</v>
      </c>
      <c r="D22" s="603"/>
      <c r="E22" s="604"/>
      <c r="F22" s="545">
        <f>+'DIP-02'!F23</f>
        <v>0</v>
      </c>
      <c r="G22" s="589">
        <f>+'DIP-02'!F24</f>
        <v>0</v>
      </c>
      <c r="H22" s="590"/>
      <c r="I22" s="589">
        <f>+'DIP-02'!F25</f>
        <v>0</v>
      </c>
      <c r="J22" s="590"/>
      <c r="K22" s="589">
        <f>+'DIP-02'!F26</f>
        <v>0</v>
      </c>
      <c r="L22" s="588"/>
      <c r="M22" s="599">
        <f>+'DIP-02'!F27</f>
        <v>0</v>
      </c>
      <c r="N22" s="600"/>
      <c r="O22" s="599">
        <v>0</v>
      </c>
      <c r="P22" s="600"/>
      <c r="Q22" s="35"/>
      <c r="R22" s="50"/>
      <c r="S22" s="35"/>
      <c r="T22" s="35"/>
      <c r="U22" s="556"/>
    </row>
    <row r="23" spans="1:21" ht="31.5" customHeight="1" x14ac:dyDescent="0.25">
      <c r="A23" s="554"/>
      <c r="B23" s="273" t="s">
        <v>91</v>
      </c>
      <c r="C23" s="605" t="s">
        <v>92</v>
      </c>
      <c r="D23" s="603"/>
      <c r="E23" s="604"/>
      <c r="F23" s="545">
        <f>+'AC-10'!F23</f>
        <v>0</v>
      </c>
      <c r="G23" s="587">
        <f>+'AC-10'!F24</f>
        <v>0</v>
      </c>
      <c r="H23" s="590"/>
      <c r="I23" s="587">
        <f>+'AC-10'!F25</f>
        <v>0</v>
      </c>
      <c r="J23" s="590"/>
      <c r="K23" s="587">
        <f>+'AC-10'!F26</f>
        <v>0</v>
      </c>
      <c r="L23" s="588"/>
      <c r="M23" s="601">
        <f>+'AC-10'!F27</f>
        <v>0</v>
      </c>
      <c r="N23" s="600"/>
      <c r="O23" s="601">
        <v>0</v>
      </c>
      <c r="P23" s="600"/>
      <c r="Q23" s="35"/>
      <c r="R23" s="50"/>
      <c r="S23" s="35"/>
      <c r="T23" s="35"/>
      <c r="U23" s="556"/>
    </row>
    <row r="24" spans="1:21" ht="31.5" customHeight="1" x14ac:dyDescent="0.25">
      <c r="A24" s="554"/>
      <c r="B24" s="274" t="s">
        <v>93</v>
      </c>
      <c r="C24" s="602" t="s">
        <v>94</v>
      </c>
      <c r="D24" s="603"/>
      <c r="E24" s="604"/>
      <c r="F24" s="545">
        <f>+'IDP-04'!F23</f>
        <v>0</v>
      </c>
      <c r="G24" s="589">
        <f>+'IDP-04'!F24</f>
        <v>0</v>
      </c>
      <c r="H24" s="590"/>
      <c r="I24" s="589">
        <f>+'IDP-04'!F25</f>
        <v>0</v>
      </c>
      <c r="J24" s="590"/>
      <c r="K24" s="589">
        <f>+'IDP-04'!F26</f>
        <v>0</v>
      </c>
      <c r="L24" s="588"/>
      <c r="M24" s="599">
        <f>+'IDP-04'!F27</f>
        <v>0</v>
      </c>
      <c r="N24" s="600"/>
      <c r="O24" s="599">
        <v>0</v>
      </c>
      <c r="P24" s="600"/>
      <c r="Q24" s="35"/>
      <c r="R24" s="50"/>
      <c r="S24" s="35"/>
      <c r="T24" s="35"/>
      <c r="U24" s="556"/>
    </row>
    <row r="25" spans="1:21" ht="31.5" customHeight="1" x14ac:dyDescent="0.25">
      <c r="A25" s="554"/>
      <c r="B25" s="275" t="s">
        <v>95</v>
      </c>
      <c r="C25" s="623" t="s">
        <v>96</v>
      </c>
      <c r="D25" s="603"/>
      <c r="E25" s="604"/>
      <c r="F25" s="545">
        <f>'GD-07'!F23</f>
        <v>0</v>
      </c>
      <c r="G25" s="589">
        <f>'GD-07'!F24</f>
        <v>0</v>
      </c>
      <c r="H25" s="590"/>
      <c r="I25" s="589">
        <f>'GD-07'!F25</f>
        <v>0</v>
      </c>
      <c r="J25" s="590"/>
      <c r="K25" s="589">
        <f>'GD-07'!F26</f>
        <v>0</v>
      </c>
      <c r="L25" s="588"/>
      <c r="M25" s="599">
        <f>'GD-07'!F27</f>
        <v>0</v>
      </c>
      <c r="N25" s="600"/>
      <c r="O25" s="599">
        <v>0</v>
      </c>
      <c r="P25" s="600"/>
      <c r="Q25" s="35"/>
      <c r="R25" s="50"/>
      <c r="S25" s="35"/>
      <c r="T25" s="35"/>
      <c r="U25" s="556"/>
    </row>
    <row r="26" spans="1:21" ht="31.5" customHeight="1" x14ac:dyDescent="0.25">
      <c r="A26" s="554"/>
      <c r="B26" s="275" t="s">
        <v>97</v>
      </c>
      <c r="C26" s="623" t="s">
        <v>98</v>
      </c>
      <c r="D26" s="603"/>
      <c r="E26" s="604"/>
      <c r="F26" s="545">
        <f>+'GC-08'!F23</f>
        <v>0</v>
      </c>
      <c r="G26" s="589">
        <f>+'GC-08'!F24</f>
        <v>0</v>
      </c>
      <c r="H26" s="590"/>
      <c r="I26" s="589"/>
      <c r="J26" s="590"/>
      <c r="K26" s="589">
        <f>+'GC-08'!F26</f>
        <v>0</v>
      </c>
      <c r="L26" s="588"/>
      <c r="M26" s="599">
        <f>+'GC-08'!F27</f>
        <v>0</v>
      </c>
      <c r="N26" s="600"/>
      <c r="O26" s="599">
        <v>0</v>
      </c>
      <c r="P26" s="600"/>
      <c r="Q26" s="35"/>
      <c r="R26" s="50"/>
      <c r="S26" s="35"/>
      <c r="T26" s="35"/>
      <c r="U26" s="556"/>
    </row>
    <row r="27" spans="1:21" ht="31.5" customHeight="1" x14ac:dyDescent="0.25">
      <c r="A27" s="554"/>
      <c r="B27" s="275" t="s">
        <v>99</v>
      </c>
      <c r="C27" s="605" t="s">
        <v>100</v>
      </c>
      <c r="D27" s="603"/>
      <c r="E27" s="604"/>
      <c r="F27" s="545">
        <f>+'GJ-09'!F23</f>
        <v>0</v>
      </c>
      <c r="G27" s="587">
        <f>+'GJ-09'!F24</f>
        <v>0</v>
      </c>
      <c r="H27" s="590"/>
      <c r="I27" s="587">
        <f>+'GJ-09'!F25</f>
        <v>0</v>
      </c>
      <c r="J27" s="590"/>
      <c r="K27" s="587">
        <f>+'GJ-09'!F26</f>
        <v>0</v>
      </c>
      <c r="L27" s="588"/>
      <c r="M27" s="601">
        <f>+'GJ-09'!F27</f>
        <v>0</v>
      </c>
      <c r="N27" s="600"/>
      <c r="O27" s="601">
        <v>0</v>
      </c>
      <c r="P27" s="600"/>
      <c r="Q27" s="35"/>
      <c r="R27" s="50"/>
      <c r="S27" s="35"/>
      <c r="T27" s="35"/>
      <c r="U27" s="556"/>
    </row>
    <row r="28" spans="1:21" ht="31.5" customHeight="1" x14ac:dyDescent="0.25">
      <c r="A28" s="554"/>
      <c r="B28" s="275" t="s">
        <v>101</v>
      </c>
      <c r="C28" s="611" t="s">
        <v>102</v>
      </c>
      <c r="D28" s="603"/>
      <c r="E28" s="604"/>
      <c r="F28" s="545">
        <f>'GRF-11'!F23</f>
        <v>0</v>
      </c>
      <c r="G28" s="587">
        <f>+'GRF-11'!F24</f>
        <v>0</v>
      </c>
      <c r="H28" s="590"/>
      <c r="I28" s="587">
        <f>+'GRF-11'!F25</f>
        <v>0</v>
      </c>
      <c r="J28" s="590"/>
      <c r="K28" s="587">
        <f>+'GRF-11'!F26</f>
        <v>0</v>
      </c>
      <c r="L28" s="588"/>
      <c r="M28" s="601">
        <f>+'GRF-11'!F27</f>
        <v>0</v>
      </c>
      <c r="N28" s="600"/>
      <c r="O28" s="601">
        <v>0</v>
      </c>
      <c r="P28" s="600"/>
      <c r="Q28" s="35"/>
      <c r="R28" s="50"/>
      <c r="S28" s="35"/>
      <c r="T28" s="35"/>
      <c r="U28" s="556"/>
    </row>
    <row r="29" spans="1:21" ht="31.5" customHeight="1" x14ac:dyDescent="0.25">
      <c r="A29" s="554"/>
      <c r="B29" s="275" t="s">
        <v>103</v>
      </c>
      <c r="C29" s="611" t="s">
        <v>104</v>
      </c>
      <c r="D29" s="603"/>
      <c r="E29" s="604"/>
      <c r="F29" s="545">
        <f>'GT-12'!F23</f>
        <v>0</v>
      </c>
      <c r="G29" s="589">
        <f>'GT-12'!F24</f>
        <v>0</v>
      </c>
      <c r="H29" s="590"/>
      <c r="I29" s="587">
        <f>'GT-12'!F25</f>
        <v>0</v>
      </c>
      <c r="J29" s="590"/>
      <c r="K29" s="606">
        <f>'GT-12'!F26</f>
        <v>0</v>
      </c>
      <c r="L29" s="607"/>
      <c r="M29" s="601">
        <f>'GT-12'!F27</f>
        <v>0</v>
      </c>
      <c r="N29" s="600"/>
      <c r="O29" s="601">
        <f>'GT-12'!F28</f>
        <v>0</v>
      </c>
      <c r="P29" s="600"/>
      <c r="Q29" s="35"/>
      <c r="R29" s="50"/>
      <c r="S29" s="35"/>
      <c r="T29" s="35"/>
      <c r="U29" s="556"/>
    </row>
    <row r="30" spans="1:21" ht="31.5" customHeight="1" x14ac:dyDescent="0.25">
      <c r="A30" s="554"/>
      <c r="B30" s="275" t="s">
        <v>105</v>
      </c>
      <c r="C30" s="611" t="s">
        <v>106</v>
      </c>
      <c r="D30" s="603"/>
      <c r="E30" s="604"/>
      <c r="F30" s="545">
        <f>+'GTH-13'!F23</f>
        <v>0</v>
      </c>
      <c r="G30" s="589">
        <f>+'GTH-13'!F24</f>
        <v>0</v>
      </c>
      <c r="H30" s="590"/>
      <c r="I30" s="587">
        <f>+'GTH-13'!F25</f>
        <v>0</v>
      </c>
      <c r="J30" s="590"/>
      <c r="K30" s="587">
        <f>+'GTH-13'!F26</f>
        <v>0</v>
      </c>
      <c r="L30" s="588"/>
      <c r="M30" s="601">
        <f>+'GTH-13'!F27</f>
        <v>0</v>
      </c>
      <c r="N30" s="600"/>
      <c r="O30" s="601"/>
      <c r="P30" s="600"/>
      <c r="Q30" s="35"/>
      <c r="R30" s="50"/>
      <c r="S30" s="35"/>
      <c r="T30" s="35"/>
      <c r="U30" s="556"/>
    </row>
    <row r="31" spans="1:21" ht="31.5" customHeight="1" x14ac:dyDescent="0.25">
      <c r="A31" s="554"/>
      <c r="B31" s="275" t="s">
        <v>107</v>
      </c>
      <c r="C31" s="611" t="s">
        <v>108</v>
      </c>
      <c r="D31" s="603"/>
      <c r="E31" s="604"/>
      <c r="F31" s="545">
        <f>'GF-14'!F23</f>
        <v>0</v>
      </c>
      <c r="G31" s="587">
        <f>'GF-14'!F24</f>
        <v>0</v>
      </c>
      <c r="H31" s="590"/>
      <c r="I31" s="587">
        <f>'GF-14'!F25</f>
        <v>0</v>
      </c>
      <c r="J31" s="590"/>
      <c r="K31" s="587">
        <f>'GF-14'!F26</f>
        <v>0</v>
      </c>
      <c r="L31" s="588"/>
      <c r="M31" s="601">
        <f>'GF-14'!F27</f>
        <v>0</v>
      </c>
      <c r="N31" s="600"/>
      <c r="O31" s="601"/>
      <c r="P31" s="600"/>
      <c r="Q31" s="35"/>
      <c r="R31" s="50"/>
      <c r="S31" s="35"/>
      <c r="T31" s="35"/>
      <c r="U31" s="556"/>
    </row>
    <row r="32" spans="1:21" ht="31.5" customHeight="1" x14ac:dyDescent="0.25">
      <c r="A32" s="554"/>
      <c r="B32" s="275" t="s">
        <v>109</v>
      </c>
      <c r="C32" s="611" t="s">
        <v>110</v>
      </c>
      <c r="D32" s="603"/>
      <c r="E32" s="604"/>
      <c r="F32" s="545">
        <f>+'CID-15'!F23</f>
        <v>0</v>
      </c>
      <c r="G32" s="587">
        <f>+'CID-15'!F24</f>
        <v>0</v>
      </c>
      <c r="H32" s="590"/>
      <c r="I32" s="587">
        <f>+'CID-15'!F25</f>
        <v>0</v>
      </c>
      <c r="J32" s="590"/>
      <c r="K32" s="587">
        <f>+'CID-15'!F26</f>
        <v>0</v>
      </c>
      <c r="L32" s="588"/>
      <c r="M32" s="601">
        <f>+'CID-15'!F27</f>
        <v>0</v>
      </c>
      <c r="N32" s="600"/>
      <c r="O32" s="601"/>
      <c r="P32" s="600"/>
      <c r="Q32" s="35"/>
      <c r="R32" s="50"/>
      <c r="S32" s="35"/>
      <c r="T32" s="35"/>
      <c r="U32" s="556"/>
    </row>
    <row r="33" spans="1:21" ht="31.5" customHeight="1" x14ac:dyDescent="0.25">
      <c r="A33" s="554"/>
      <c r="B33" s="276" t="s">
        <v>111</v>
      </c>
      <c r="C33" s="611" t="s">
        <v>112</v>
      </c>
      <c r="D33" s="603"/>
      <c r="E33" s="604"/>
      <c r="F33" s="545">
        <f>+'EC-16'!F23</f>
        <v>0</v>
      </c>
      <c r="G33" s="587">
        <f>+'EC-16'!F24</f>
        <v>0</v>
      </c>
      <c r="H33" s="590"/>
      <c r="I33" s="587">
        <f>+'EC-16'!F25</f>
        <v>0</v>
      </c>
      <c r="J33" s="590"/>
      <c r="K33" s="587">
        <f>+'EC-16'!F26</f>
        <v>0</v>
      </c>
      <c r="L33" s="588"/>
      <c r="M33" s="601">
        <f>+'EC-16'!F27</f>
        <v>0</v>
      </c>
      <c r="N33" s="600"/>
      <c r="O33" s="601"/>
      <c r="P33" s="600"/>
      <c r="Q33" s="35"/>
      <c r="R33" s="50"/>
      <c r="S33" s="35"/>
      <c r="T33" s="35"/>
      <c r="U33" s="556"/>
    </row>
    <row r="34" spans="1:21" ht="33" customHeight="1" thickBot="1" x14ac:dyDescent="0.3">
      <c r="A34" s="554"/>
      <c r="B34" s="277" t="s">
        <v>113</v>
      </c>
      <c r="C34" s="631" t="s">
        <v>114</v>
      </c>
      <c r="D34" s="632"/>
      <c r="E34" s="633"/>
      <c r="F34" s="278">
        <f>+'MIC-03'!F23</f>
        <v>0</v>
      </c>
      <c r="G34" s="629">
        <f>+'MIC-03'!F24</f>
        <v>0</v>
      </c>
      <c r="H34" s="630"/>
      <c r="I34" s="629">
        <f>+'MIC-03'!F25</f>
        <v>0</v>
      </c>
      <c r="J34" s="630"/>
      <c r="K34" s="629">
        <f>+'MIC-03'!F26</f>
        <v>0</v>
      </c>
      <c r="L34" s="636"/>
      <c r="M34" s="637">
        <f>+'MIC-03'!F27</f>
        <v>0</v>
      </c>
      <c r="N34" s="638"/>
      <c r="O34" s="637"/>
      <c r="P34" s="638"/>
      <c r="Q34" s="35"/>
      <c r="R34" s="50"/>
      <c r="S34" s="35"/>
      <c r="T34" s="35"/>
      <c r="U34" s="556"/>
    </row>
    <row r="35" spans="1:21" ht="31.5" customHeight="1" thickBot="1" x14ac:dyDescent="0.3">
      <c r="A35" s="554"/>
      <c r="B35" s="557"/>
      <c r="C35" s="317" t="s">
        <v>115</v>
      </c>
      <c r="D35" s="318"/>
      <c r="E35" s="318"/>
      <c r="F35" s="279">
        <f>SUM(F21:F34)</f>
        <v>0</v>
      </c>
      <c r="G35" s="627">
        <f>SUM(G21:H34)</f>
        <v>0</v>
      </c>
      <c r="H35" s="628"/>
      <c r="I35" s="627">
        <f>SUM(I21:J34)</f>
        <v>0</v>
      </c>
      <c r="J35" s="628"/>
      <c r="K35" s="627">
        <f>SUM(K21:L34)</f>
        <v>0</v>
      </c>
      <c r="L35" s="628"/>
      <c r="M35" s="627">
        <f>SUM(M21:N34)</f>
        <v>0</v>
      </c>
      <c r="N35" s="628"/>
      <c r="O35" s="627">
        <f>SUM(O21:P34)</f>
        <v>0</v>
      </c>
      <c r="P35" s="628"/>
      <c r="Q35" s="35"/>
      <c r="R35" s="50"/>
      <c r="S35" s="35"/>
      <c r="T35" s="35"/>
      <c r="U35" s="556"/>
    </row>
    <row r="36" spans="1:21" ht="43.5" customHeight="1" thickBot="1" x14ac:dyDescent="0.3">
      <c r="A36" s="558"/>
      <c r="B36" s="624" t="s">
        <v>116</v>
      </c>
      <c r="C36" s="625"/>
      <c r="D36" s="625"/>
      <c r="E36" s="625"/>
      <c r="F36" s="559"/>
      <c r="G36" s="626"/>
      <c r="H36" s="625"/>
      <c r="I36" s="626"/>
      <c r="J36" s="625"/>
      <c r="K36" s="626"/>
      <c r="L36" s="625"/>
      <c r="M36" s="626"/>
      <c r="N36" s="625"/>
      <c r="O36" s="626"/>
      <c r="P36" s="625"/>
      <c r="Q36" s="560"/>
      <c r="R36" s="561"/>
      <c r="S36" s="561"/>
      <c r="T36" s="634"/>
      <c r="U36" s="635"/>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17" zoomScale="60" zoomScaleNormal="60" workbookViewId="0">
      <selection activeCell="H25" sqref="H25:I25"/>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6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64"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6" t="s">
        <v>937</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6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GESTIÓN CONTRACTUAL</v>
      </c>
      <c r="F22" s="809"/>
      <c r="G22" s="21"/>
      <c r="H22" s="800" t="s">
        <v>60</v>
      </c>
      <c r="I22" s="801"/>
      <c r="J22" s="802"/>
      <c r="K22" s="83"/>
      <c r="L22" s="84"/>
      <c r="M22" s="84"/>
      <c r="N22" s="84"/>
      <c r="O22" s="84"/>
      <c r="P22" s="84"/>
      <c r="Q22" s="84"/>
      <c r="R22" s="87"/>
      <c r="S22" s="87"/>
      <c r="T22" s="87"/>
      <c r="U22" s="87"/>
      <c r="V22" s="87"/>
      <c r="W22" s="87"/>
      <c r="X22" s="86"/>
    </row>
    <row r="23" spans="1:27" ht="53.25" customHeight="1" thickBot="1" x14ac:dyDescent="0.3">
      <c r="A23" s="810" t="s">
        <v>42</v>
      </c>
      <c r="B23" s="811"/>
      <c r="C23" s="812"/>
      <c r="D23" s="23"/>
      <c r="E23" s="93" t="s">
        <v>144</v>
      </c>
      <c r="F23" s="94">
        <f>COUNTA(E31:E38)</f>
        <v>0</v>
      </c>
      <c r="G23" s="21"/>
      <c r="H23" s="803" t="s">
        <v>66</v>
      </c>
      <c r="I23" s="804"/>
      <c r="J23" s="94">
        <f>COUNTIF(I31:I38,"Acción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COUNTA(H31:H38)</f>
        <v>0</v>
      </c>
      <c r="G24" s="24"/>
      <c r="H24" s="805" t="s">
        <v>149</v>
      </c>
      <c r="I24" s="806"/>
      <c r="J24" s="99">
        <f>COUNTIF(I31:I38,"Acción Preventiva y/o de mejora")</f>
        <v>0</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COUNTIF(W31:W33, "Vencida")</f>
        <v>0</v>
      </c>
      <c r="G25" s="24"/>
      <c r="H25" s="807"/>
      <c r="I25" s="807"/>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5">
        <f>COUNTIF(W31:W38, "En ejecución")</f>
        <v>0</v>
      </c>
      <c r="G26" s="24"/>
      <c r="H26" s="807"/>
      <c r="I26" s="807"/>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ht="3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47" priority="4" stopIfTrue="1" operator="containsText" text="Cerrada">
      <formula>NOT(ISERROR(SEARCH("Cerrada",W31)))</formula>
    </cfRule>
    <cfRule type="containsText" dxfId="46" priority="5" stopIfTrue="1" operator="containsText" text="En ejecución">
      <formula>NOT(ISERROR(SEARCH("En ejecución",W31)))</formula>
    </cfRule>
    <cfRule type="containsText" dxfId="45" priority="6" stopIfTrue="1" operator="containsText" text="Vencida">
      <formula>NOT(ISERROR(SEARCH("Vencida",W31)))</formula>
    </cfRule>
  </conditionalFormatting>
  <conditionalFormatting sqref="W31">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20"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6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64"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6"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6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GESTIÓN JURÍDICA</v>
      </c>
      <c r="F22" s="809"/>
      <c r="G22" s="21"/>
      <c r="H22" s="800" t="s">
        <v>60</v>
      </c>
      <c r="I22" s="801"/>
      <c r="J22" s="802"/>
      <c r="K22" s="89"/>
      <c r="L22" s="89"/>
      <c r="M22" s="89"/>
      <c r="N22" s="89"/>
      <c r="O22" s="89"/>
      <c r="P22" s="89"/>
      <c r="Q22" s="87"/>
      <c r="R22" s="87"/>
      <c r="S22" s="87"/>
      <c r="T22" s="87"/>
      <c r="U22" s="87"/>
      <c r="V22" s="87"/>
      <c r="W22" s="87"/>
      <c r="X22" s="86"/>
    </row>
    <row r="23" spans="1:27" ht="53.25" customHeight="1" thickBot="1" x14ac:dyDescent="0.3">
      <c r="A23" s="810" t="s">
        <v>45</v>
      </c>
      <c r="B23" s="811"/>
      <c r="C23" s="812"/>
      <c r="D23" s="23"/>
      <c r="E23" s="93" t="s">
        <v>144</v>
      </c>
      <c r="F23" s="94">
        <f>COUNTA(E31:E38)</f>
        <v>0</v>
      </c>
      <c r="G23" s="21"/>
      <c r="H23" s="803" t="s">
        <v>66</v>
      </c>
      <c r="I23" s="804"/>
      <c r="J23" s="94">
        <f>COUNTIF(I31:I38,"Acción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COUNTA(H31:H38)</f>
        <v>0</v>
      </c>
      <c r="G24" s="24"/>
      <c r="H24" s="805" t="s">
        <v>149</v>
      </c>
      <c r="I24" s="806"/>
      <c r="J24" s="99">
        <f>COUNTIF(I31:I38,"Acción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COUNTIF(W31:W33, "Vencida")</f>
        <v>0</v>
      </c>
      <c r="G25" s="24"/>
      <c r="H25" s="807"/>
      <c r="I25" s="807"/>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COUNTIF(W31:W38, "En ejecución")</f>
        <v>0</v>
      </c>
      <c r="G26" s="24"/>
      <c r="H26" s="807"/>
      <c r="I26" s="807"/>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ht="3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41" priority="4" stopIfTrue="1" operator="containsText" text="Cerrada">
      <formula>NOT(ISERROR(SEARCH("Cerrada",W31)))</formula>
    </cfRule>
    <cfRule type="containsText" dxfId="40" priority="5" stopIfTrue="1" operator="containsText" text="En ejecución">
      <formula>NOT(ISERROR(SEARCH("En ejecución",W31)))</formula>
    </cfRule>
    <cfRule type="containsText" dxfId="39" priority="6" stopIfTrue="1" operator="containsText" text="Vencida">
      <formula>NOT(ISERROR(SEARCH("Vencida",W31)))</formula>
    </cfRule>
  </conditionalFormatting>
  <conditionalFormatting sqref="W31">
    <cfRule type="containsText" dxfId="38" priority="1" stopIfTrue="1" operator="containsText" text="Cerrada">
      <formula>NOT(ISERROR(SEARCH("Cerrada",W31)))</formula>
    </cfRule>
    <cfRule type="containsText" dxfId="37" priority="2" stopIfTrue="1" operator="containsText" text="En ejecución">
      <formula>NOT(ISERROR(SEARCH("En ejecución",W31)))</formula>
    </cfRule>
    <cfRule type="containsText" dxfId="36"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03"/>
  <sheetViews>
    <sheetView showGridLines="0" topLeftCell="E18" zoomScale="70" zoomScaleNormal="70" workbookViewId="0">
      <selection activeCell="J24" sqref="J24"/>
    </sheetView>
  </sheetViews>
  <sheetFormatPr baseColWidth="10" defaultColWidth="14.42578125" defaultRowHeight="15" customHeight="1" x14ac:dyDescent="0.25"/>
  <cols>
    <col min="1" max="1" width="7.42578125" style="195" customWidth="1"/>
    <col min="2" max="2" width="10.7109375" style="195" customWidth="1"/>
    <col min="3" max="3" width="17.5703125" style="195" customWidth="1"/>
    <col min="4" max="4" width="21.5703125" style="195" customWidth="1"/>
    <col min="5" max="5" width="60.42578125" style="195" customWidth="1"/>
    <col min="6" max="6" width="24.140625" style="195" customWidth="1"/>
    <col min="7" max="7" width="47.85546875" style="195" customWidth="1"/>
    <col min="8" max="8" width="84.85546875" style="195" customWidth="1"/>
    <col min="9" max="9" width="14" style="195" customWidth="1"/>
    <col min="10" max="10" width="18" style="195" customWidth="1"/>
    <col min="11" max="11" width="18.5703125" style="195" customWidth="1"/>
    <col min="12" max="12" width="20" style="195" customWidth="1"/>
    <col min="13" max="13" width="18.28515625" style="195" customWidth="1"/>
    <col min="14" max="15" width="18" style="195" customWidth="1"/>
    <col min="16" max="16" width="26.28515625" style="195" customWidth="1"/>
    <col min="17" max="17" width="24.85546875" style="195" customWidth="1"/>
    <col min="18" max="18" width="19.42578125" style="195" customWidth="1"/>
    <col min="19" max="19" width="28.140625" style="195" customWidth="1"/>
    <col min="20" max="20" width="89" style="195" customWidth="1"/>
    <col min="21" max="21" width="40.140625" style="195" customWidth="1"/>
    <col min="22" max="22" width="18.42578125" style="167" customWidth="1"/>
    <col min="23" max="23" width="19.42578125" style="195" customWidth="1"/>
    <col min="24" max="24" width="80.28515625" style="195" customWidth="1"/>
    <col min="25" max="25" width="31.140625" style="195" customWidth="1"/>
    <col min="26" max="26" width="14.42578125" style="195" customWidth="1"/>
    <col min="27" max="28" width="11" style="195" customWidth="1"/>
    <col min="29" max="256" width="14.42578125" style="195"/>
    <col min="257" max="257" width="6.5703125" style="195" customWidth="1"/>
    <col min="258" max="258" width="10.7109375" style="195" customWidth="1"/>
    <col min="259" max="259" width="17.5703125" style="195" customWidth="1"/>
    <col min="260" max="260" width="21.5703125" style="195" customWidth="1"/>
    <col min="261" max="261" width="52.28515625" style="195" customWidth="1"/>
    <col min="262" max="262" width="24.140625" style="195" customWidth="1"/>
    <col min="263" max="263" width="26.5703125" style="195" customWidth="1"/>
    <col min="264" max="264" width="25.85546875" style="195" customWidth="1"/>
    <col min="265" max="265" width="14" style="195" customWidth="1"/>
    <col min="266" max="266" width="18" style="195" customWidth="1"/>
    <col min="267" max="267" width="18.5703125" style="195" customWidth="1"/>
    <col min="268" max="268" width="20" style="195" customWidth="1"/>
    <col min="269" max="269" width="18.28515625" style="195" customWidth="1"/>
    <col min="270" max="271" width="18" style="195" customWidth="1"/>
    <col min="272" max="272" width="26.28515625" style="195" customWidth="1"/>
    <col min="273" max="273" width="24.85546875" style="195" customWidth="1"/>
    <col min="274" max="274" width="19.42578125" style="195" customWidth="1"/>
    <col min="275" max="275" width="28.140625" style="195" customWidth="1"/>
    <col min="276" max="276" width="89.140625" style="195" customWidth="1"/>
    <col min="277" max="277" width="40.140625" style="195" customWidth="1"/>
    <col min="278" max="278" width="18.42578125" style="195" customWidth="1"/>
    <col min="279" max="279" width="19.42578125" style="195" customWidth="1"/>
    <col min="280" max="280" width="80.28515625" style="195" customWidth="1"/>
    <col min="281" max="281" width="31.140625" style="195" customWidth="1"/>
    <col min="282" max="282" width="14.42578125" style="195" customWidth="1"/>
    <col min="283" max="284" width="11" style="195" customWidth="1"/>
    <col min="285" max="512" width="14.42578125" style="195"/>
    <col min="513" max="513" width="6.5703125" style="195" customWidth="1"/>
    <col min="514" max="514" width="10.7109375" style="195" customWidth="1"/>
    <col min="515" max="515" width="17.5703125" style="195" customWidth="1"/>
    <col min="516" max="516" width="21.5703125" style="195" customWidth="1"/>
    <col min="517" max="517" width="52.28515625" style="195" customWidth="1"/>
    <col min="518" max="518" width="24.140625" style="195" customWidth="1"/>
    <col min="519" max="519" width="26.5703125" style="195" customWidth="1"/>
    <col min="520" max="520" width="25.85546875" style="195" customWidth="1"/>
    <col min="521" max="521" width="14" style="195" customWidth="1"/>
    <col min="522" max="522" width="18" style="195" customWidth="1"/>
    <col min="523" max="523" width="18.5703125" style="195" customWidth="1"/>
    <col min="524" max="524" width="20" style="195" customWidth="1"/>
    <col min="525" max="525" width="18.28515625" style="195" customWidth="1"/>
    <col min="526" max="527" width="18" style="195" customWidth="1"/>
    <col min="528" max="528" width="26.28515625" style="195" customWidth="1"/>
    <col min="529" max="529" width="24.85546875" style="195" customWidth="1"/>
    <col min="530" max="530" width="19.42578125" style="195" customWidth="1"/>
    <col min="531" max="531" width="28.140625" style="195" customWidth="1"/>
    <col min="532" max="532" width="89.140625" style="195" customWidth="1"/>
    <col min="533" max="533" width="40.140625" style="195" customWidth="1"/>
    <col min="534" max="534" width="18.42578125" style="195" customWidth="1"/>
    <col min="535" max="535" width="19.42578125" style="195" customWidth="1"/>
    <col min="536" max="536" width="80.28515625" style="195" customWidth="1"/>
    <col min="537" max="537" width="31.140625" style="195" customWidth="1"/>
    <col min="538" max="538" width="14.42578125" style="195" customWidth="1"/>
    <col min="539" max="540" width="11" style="195" customWidth="1"/>
    <col min="541" max="768" width="14.42578125" style="195"/>
    <col min="769" max="769" width="6.5703125" style="195" customWidth="1"/>
    <col min="770" max="770" width="10.7109375" style="195" customWidth="1"/>
    <col min="771" max="771" width="17.5703125" style="195" customWidth="1"/>
    <col min="772" max="772" width="21.5703125" style="195" customWidth="1"/>
    <col min="773" max="773" width="52.28515625" style="195" customWidth="1"/>
    <col min="774" max="774" width="24.140625" style="195" customWidth="1"/>
    <col min="775" max="775" width="26.5703125" style="195" customWidth="1"/>
    <col min="776" max="776" width="25.85546875" style="195" customWidth="1"/>
    <col min="777" max="777" width="14" style="195" customWidth="1"/>
    <col min="778" max="778" width="18" style="195" customWidth="1"/>
    <col min="779" max="779" width="18.5703125" style="195" customWidth="1"/>
    <col min="780" max="780" width="20" style="195" customWidth="1"/>
    <col min="781" max="781" width="18.28515625" style="195" customWidth="1"/>
    <col min="782" max="783" width="18" style="195" customWidth="1"/>
    <col min="784" max="784" width="26.28515625" style="195" customWidth="1"/>
    <col min="785" max="785" width="24.85546875" style="195" customWidth="1"/>
    <col min="786" max="786" width="19.42578125" style="195" customWidth="1"/>
    <col min="787" max="787" width="28.140625" style="195" customWidth="1"/>
    <col min="788" max="788" width="89.140625" style="195" customWidth="1"/>
    <col min="789" max="789" width="40.140625" style="195" customWidth="1"/>
    <col min="790" max="790" width="18.42578125" style="195" customWidth="1"/>
    <col min="791" max="791" width="19.42578125" style="195" customWidth="1"/>
    <col min="792" max="792" width="80.28515625" style="195" customWidth="1"/>
    <col min="793" max="793" width="31.140625" style="195" customWidth="1"/>
    <col min="794" max="794" width="14.42578125" style="195" customWidth="1"/>
    <col min="795" max="796" width="11" style="195" customWidth="1"/>
    <col min="797" max="1024" width="14.42578125" style="195"/>
    <col min="1025" max="1025" width="6.5703125" style="195" customWidth="1"/>
    <col min="1026" max="1026" width="10.7109375" style="195" customWidth="1"/>
    <col min="1027" max="1027" width="17.5703125" style="195" customWidth="1"/>
    <col min="1028" max="1028" width="21.5703125" style="195" customWidth="1"/>
    <col min="1029" max="1029" width="52.28515625" style="195" customWidth="1"/>
    <col min="1030" max="1030" width="24.140625" style="195" customWidth="1"/>
    <col min="1031" max="1031" width="26.5703125" style="195" customWidth="1"/>
    <col min="1032" max="1032" width="25.85546875" style="195" customWidth="1"/>
    <col min="1033" max="1033" width="14" style="195" customWidth="1"/>
    <col min="1034" max="1034" width="18" style="195" customWidth="1"/>
    <col min="1035" max="1035" width="18.5703125" style="195" customWidth="1"/>
    <col min="1036" max="1036" width="20" style="195" customWidth="1"/>
    <col min="1037" max="1037" width="18.28515625" style="195" customWidth="1"/>
    <col min="1038" max="1039" width="18" style="195" customWidth="1"/>
    <col min="1040" max="1040" width="26.28515625" style="195" customWidth="1"/>
    <col min="1041" max="1041" width="24.85546875" style="195" customWidth="1"/>
    <col min="1042" max="1042" width="19.42578125" style="195" customWidth="1"/>
    <col min="1043" max="1043" width="28.140625" style="195" customWidth="1"/>
    <col min="1044" max="1044" width="89.140625" style="195" customWidth="1"/>
    <col min="1045" max="1045" width="40.140625" style="195" customWidth="1"/>
    <col min="1046" max="1046" width="18.42578125" style="195" customWidth="1"/>
    <col min="1047" max="1047" width="19.42578125" style="195" customWidth="1"/>
    <col min="1048" max="1048" width="80.28515625" style="195" customWidth="1"/>
    <col min="1049" max="1049" width="31.140625" style="195" customWidth="1"/>
    <col min="1050" max="1050" width="14.42578125" style="195" customWidth="1"/>
    <col min="1051" max="1052" width="11" style="195" customWidth="1"/>
    <col min="1053" max="1280" width="14.42578125" style="195"/>
    <col min="1281" max="1281" width="6.5703125" style="195" customWidth="1"/>
    <col min="1282" max="1282" width="10.7109375" style="195" customWidth="1"/>
    <col min="1283" max="1283" width="17.5703125" style="195" customWidth="1"/>
    <col min="1284" max="1284" width="21.5703125" style="195" customWidth="1"/>
    <col min="1285" max="1285" width="52.28515625" style="195" customWidth="1"/>
    <col min="1286" max="1286" width="24.140625" style="195" customWidth="1"/>
    <col min="1287" max="1287" width="26.5703125" style="195" customWidth="1"/>
    <col min="1288" max="1288" width="25.85546875" style="195" customWidth="1"/>
    <col min="1289" max="1289" width="14" style="195" customWidth="1"/>
    <col min="1290" max="1290" width="18" style="195" customWidth="1"/>
    <col min="1291" max="1291" width="18.5703125" style="195" customWidth="1"/>
    <col min="1292" max="1292" width="20" style="195" customWidth="1"/>
    <col min="1293" max="1293" width="18.28515625" style="195" customWidth="1"/>
    <col min="1294" max="1295" width="18" style="195" customWidth="1"/>
    <col min="1296" max="1296" width="26.28515625" style="195" customWidth="1"/>
    <col min="1297" max="1297" width="24.85546875" style="195" customWidth="1"/>
    <col min="1298" max="1298" width="19.42578125" style="195" customWidth="1"/>
    <col min="1299" max="1299" width="28.140625" style="195" customWidth="1"/>
    <col min="1300" max="1300" width="89.140625" style="195" customWidth="1"/>
    <col min="1301" max="1301" width="40.140625" style="195" customWidth="1"/>
    <col min="1302" max="1302" width="18.42578125" style="195" customWidth="1"/>
    <col min="1303" max="1303" width="19.42578125" style="195" customWidth="1"/>
    <col min="1304" max="1304" width="80.28515625" style="195" customWidth="1"/>
    <col min="1305" max="1305" width="31.140625" style="195" customWidth="1"/>
    <col min="1306" max="1306" width="14.42578125" style="195" customWidth="1"/>
    <col min="1307" max="1308" width="11" style="195" customWidth="1"/>
    <col min="1309" max="1536" width="14.42578125" style="195"/>
    <col min="1537" max="1537" width="6.5703125" style="195" customWidth="1"/>
    <col min="1538" max="1538" width="10.7109375" style="195" customWidth="1"/>
    <col min="1539" max="1539" width="17.5703125" style="195" customWidth="1"/>
    <col min="1540" max="1540" width="21.5703125" style="195" customWidth="1"/>
    <col min="1541" max="1541" width="52.28515625" style="195" customWidth="1"/>
    <col min="1542" max="1542" width="24.140625" style="195" customWidth="1"/>
    <col min="1543" max="1543" width="26.5703125" style="195" customWidth="1"/>
    <col min="1544" max="1544" width="25.85546875" style="195" customWidth="1"/>
    <col min="1545" max="1545" width="14" style="195" customWidth="1"/>
    <col min="1546" max="1546" width="18" style="195" customWidth="1"/>
    <col min="1547" max="1547" width="18.5703125" style="195" customWidth="1"/>
    <col min="1548" max="1548" width="20" style="195" customWidth="1"/>
    <col min="1549" max="1549" width="18.28515625" style="195" customWidth="1"/>
    <col min="1550" max="1551" width="18" style="195" customWidth="1"/>
    <col min="1552" max="1552" width="26.28515625" style="195" customWidth="1"/>
    <col min="1553" max="1553" width="24.85546875" style="195" customWidth="1"/>
    <col min="1554" max="1554" width="19.42578125" style="195" customWidth="1"/>
    <col min="1555" max="1555" width="28.140625" style="195" customWidth="1"/>
    <col min="1556" max="1556" width="89.140625" style="195" customWidth="1"/>
    <col min="1557" max="1557" width="40.140625" style="195" customWidth="1"/>
    <col min="1558" max="1558" width="18.42578125" style="195" customWidth="1"/>
    <col min="1559" max="1559" width="19.42578125" style="195" customWidth="1"/>
    <col min="1560" max="1560" width="80.28515625" style="195" customWidth="1"/>
    <col min="1561" max="1561" width="31.140625" style="195" customWidth="1"/>
    <col min="1562" max="1562" width="14.42578125" style="195" customWidth="1"/>
    <col min="1563" max="1564" width="11" style="195" customWidth="1"/>
    <col min="1565" max="1792" width="14.42578125" style="195"/>
    <col min="1793" max="1793" width="6.5703125" style="195" customWidth="1"/>
    <col min="1794" max="1794" width="10.7109375" style="195" customWidth="1"/>
    <col min="1795" max="1795" width="17.5703125" style="195" customWidth="1"/>
    <col min="1796" max="1796" width="21.5703125" style="195" customWidth="1"/>
    <col min="1797" max="1797" width="52.28515625" style="195" customWidth="1"/>
    <col min="1798" max="1798" width="24.140625" style="195" customWidth="1"/>
    <col min="1799" max="1799" width="26.5703125" style="195" customWidth="1"/>
    <col min="1800" max="1800" width="25.85546875" style="195" customWidth="1"/>
    <col min="1801" max="1801" width="14" style="195" customWidth="1"/>
    <col min="1802" max="1802" width="18" style="195" customWidth="1"/>
    <col min="1803" max="1803" width="18.5703125" style="195" customWidth="1"/>
    <col min="1804" max="1804" width="20" style="195" customWidth="1"/>
    <col min="1805" max="1805" width="18.28515625" style="195" customWidth="1"/>
    <col min="1806" max="1807" width="18" style="195" customWidth="1"/>
    <col min="1808" max="1808" width="26.28515625" style="195" customWidth="1"/>
    <col min="1809" max="1809" width="24.85546875" style="195" customWidth="1"/>
    <col min="1810" max="1810" width="19.42578125" style="195" customWidth="1"/>
    <col min="1811" max="1811" width="28.140625" style="195" customWidth="1"/>
    <col min="1812" max="1812" width="89.140625" style="195" customWidth="1"/>
    <col min="1813" max="1813" width="40.140625" style="195" customWidth="1"/>
    <col min="1814" max="1814" width="18.42578125" style="195" customWidth="1"/>
    <col min="1815" max="1815" width="19.42578125" style="195" customWidth="1"/>
    <col min="1816" max="1816" width="80.28515625" style="195" customWidth="1"/>
    <col min="1817" max="1817" width="31.140625" style="195" customWidth="1"/>
    <col min="1818" max="1818" width="14.42578125" style="195" customWidth="1"/>
    <col min="1819" max="1820" width="11" style="195" customWidth="1"/>
    <col min="1821" max="2048" width="14.42578125" style="195"/>
    <col min="2049" max="2049" width="6.5703125" style="195" customWidth="1"/>
    <col min="2050" max="2050" width="10.7109375" style="195" customWidth="1"/>
    <col min="2051" max="2051" width="17.5703125" style="195" customWidth="1"/>
    <col min="2052" max="2052" width="21.5703125" style="195" customWidth="1"/>
    <col min="2053" max="2053" width="52.28515625" style="195" customWidth="1"/>
    <col min="2054" max="2054" width="24.140625" style="195" customWidth="1"/>
    <col min="2055" max="2055" width="26.5703125" style="195" customWidth="1"/>
    <col min="2056" max="2056" width="25.85546875" style="195" customWidth="1"/>
    <col min="2057" max="2057" width="14" style="195" customWidth="1"/>
    <col min="2058" max="2058" width="18" style="195" customWidth="1"/>
    <col min="2059" max="2059" width="18.5703125" style="195" customWidth="1"/>
    <col min="2060" max="2060" width="20" style="195" customWidth="1"/>
    <col min="2061" max="2061" width="18.28515625" style="195" customWidth="1"/>
    <col min="2062" max="2063" width="18" style="195" customWidth="1"/>
    <col min="2064" max="2064" width="26.28515625" style="195" customWidth="1"/>
    <col min="2065" max="2065" width="24.85546875" style="195" customWidth="1"/>
    <col min="2066" max="2066" width="19.42578125" style="195" customWidth="1"/>
    <col min="2067" max="2067" width="28.140625" style="195" customWidth="1"/>
    <col min="2068" max="2068" width="89.140625" style="195" customWidth="1"/>
    <col min="2069" max="2069" width="40.140625" style="195" customWidth="1"/>
    <col min="2070" max="2070" width="18.42578125" style="195" customWidth="1"/>
    <col min="2071" max="2071" width="19.42578125" style="195" customWidth="1"/>
    <col min="2072" max="2072" width="80.28515625" style="195" customWidth="1"/>
    <col min="2073" max="2073" width="31.140625" style="195" customWidth="1"/>
    <col min="2074" max="2074" width="14.42578125" style="195" customWidth="1"/>
    <col min="2075" max="2076" width="11" style="195" customWidth="1"/>
    <col min="2077" max="2304" width="14.42578125" style="195"/>
    <col min="2305" max="2305" width="6.5703125" style="195" customWidth="1"/>
    <col min="2306" max="2306" width="10.7109375" style="195" customWidth="1"/>
    <col min="2307" max="2307" width="17.5703125" style="195" customWidth="1"/>
    <col min="2308" max="2308" width="21.5703125" style="195" customWidth="1"/>
    <col min="2309" max="2309" width="52.28515625" style="195" customWidth="1"/>
    <col min="2310" max="2310" width="24.140625" style="195" customWidth="1"/>
    <col min="2311" max="2311" width="26.5703125" style="195" customWidth="1"/>
    <col min="2312" max="2312" width="25.85546875" style="195" customWidth="1"/>
    <col min="2313" max="2313" width="14" style="195" customWidth="1"/>
    <col min="2314" max="2314" width="18" style="195" customWidth="1"/>
    <col min="2315" max="2315" width="18.5703125" style="195" customWidth="1"/>
    <col min="2316" max="2316" width="20" style="195" customWidth="1"/>
    <col min="2317" max="2317" width="18.28515625" style="195" customWidth="1"/>
    <col min="2318" max="2319" width="18" style="195" customWidth="1"/>
    <col min="2320" max="2320" width="26.28515625" style="195" customWidth="1"/>
    <col min="2321" max="2321" width="24.85546875" style="195" customWidth="1"/>
    <col min="2322" max="2322" width="19.42578125" style="195" customWidth="1"/>
    <col min="2323" max="2323" width="28.140625" style="195" customWidth="1"/>
    <col min="2324" max="2324" width="89.140625" style="195" customWidth="1"/>
    <col min="2325" max="2325" width="40.140625" style="195" customWidth="1"/>
    <col min="2326" max="2326" width="18.42578125" style="195" customWidth="1"/>
    <col min="2327" max="2327" width="19.42578125" style="195" customWidth="1"/>
    <col min="2328" max="2328" width="80.28515625" style="195" customWidth="1"/>
    <col min="2329" max="2329" width="31.140625" style="195" customWidth="1"/>
    <col min="2330" max="2330" width="14.42578125" style="195" customWidth="1"/>
    <col min="2331" max="2332" width="11" style="195" customWidth="1"/>
    <col min="2333" max="2560" width="14.42578125" style="195"/>
    <col min="2561" max="2561" width="6.5703125" style="195" customWidth="1"/>
    <col min="2562" max="2562" width="10.7109375" style="195" customWidth="1"/>
    <col min="2563" max="2563" width="17.5703125" style="195" customWidth="1"/>
    <col min="2564" max="2564" width="21.5703125" style="195" customWidth="1"/>
    <col min="2565" max="2565" width="52.28515625" style="195" customWidth="1"/>
    <col min="2566" max="2566" width="24.140625" style="195" customWidth="1"/>
    <col min="2567" max="2567" width="26.5703125" style="195" customWidth="1"/>
    <col min="2568" max="2568" width="25.85546875" style="195" customWidth="1"/>
    <col min="2569" max="2569" width="14" style="195" customWidth="1"/>
    <col min="2570" max="2570" width="18" style="195" customWidth="1"/>
    <col min="2571" max="2571" width="18.5703125" style="195" customWidth="1"/>
    <col min="2572" max="2572" width="20" style="195" customWidth="1"/>
    <col min="2573" max="2573" width="18.28515625" style="195" customWidth="1"/>
    <col min="2574" max="2575" width="18" style="195" customWidth="1"/>
    <col min="2576" max="2576" width="26.28515625" style="195" customWidth="1"/>
    <col min="2577" max="2577" width="24.85546875" style="195" customWidth="1"/>
    <col min="2578" max="2578" width="19.42578125" style="195" customWidth="1"/>
    <col min="2579" max="2579" width="28.140625" style="195" customWidth="1"/>
    <col min="2580" max="2580" width="89.140625" style="195" customWidth="1"/>
    <col min="2581" max="2581" width="40.140625" style="195" customWidth="1"/>
    <col min="2582" max="2582" width="18.42578125" style="195" customWidth="1"/>
    <col min="2583" max="2583" width="19.42578125" style="195" customWidth="1"/>
    <col min="2584" max="2584" width="80.28515625" style="195" customWidth="1"/>
    <col min="2585" max="2585" width="31.140625" style="195" customWidth="1"/>
    <col min="2586" max="2586" width="14.42578125" style="195" customWidth="1"/>
    <col min="2587" max="2588" width="11" style="195" customWidth="1"/>
    <col min="2589" max="2816" width="14.42578125" style="195"/>
    <col min="2817" max="2817" width="6.5703125" style="195" customWidth="1"/>
    <col min="2818" max="2818" width="10.7109375" style="195" customWidth="1"/>
    <col min="2819" max="2819" width="17.5703125" style="195" customWidth="1"/>
    <col min="2820" max="2820" width="21.5703125" style="195" customWidth="1"/>
    <col min="2821" max="2821" width="52.28515625" style="195" customWidth="1"/>
    <col min="2822" max="2822" width="24.140625" style="195" customWidth="1"/>
    <col min="2823" max="2823" width="26.5703125" style="195" customWidth="1"/>
    <col min="2824" max="2824" width="25.85546875" style="195" customWidth="1"/>
    <col min="2825" max="2825" width="14" style="195" customWidth="1"/>
    <col min="2826" max="2826" width="18" style="195" customWidth="1"/>
    <col min="2827" max="2827" width="18.5703125" style="195" customWidth="1"/>
    <col min="2828" max="2828" width="20" style="195" customWidth="1"/>
    <col min="2829" max="2829" width="18.28515625" style="195" customWidth="1"/>
    <col min="2830" max="2831" width="18" style="195" customWidth="1"/>
    <col min="2832" max="2832" width="26.28515625" style="195" customWidth="1"/>
    <col min="2833" max="2833" width="24.85546875" style="195" customWidth="1"/>
    <col min="2834" max="2834" width="19.42578125" style="195" customWidth="1"/>
    <col min="2835" max="2835" width="28.140625" style="195" customWidth="1"/>
    <col min="2836" max="2836" width="89.140625" style="195" customWidth="1"/>
    <col min="2837" max="2837" width="40.140625" style="195" customWidth="1"/>
    <col min="2838" max="2838" width="18.42578125" style="195" customWidth="1"/>
    <col min="2839" max="2839" width="19.42578125" style="195" customWidth="1"/>
    <col min="2840" max="2840" width="80.28515625" style="195" customWidth="1"/>
    <col min="2841" max="2841" width="31.140625" style="195" customWidth="1"/>
    <col min="2842" max="2842" width="14.42578125" style="195" customWidth="1"/>
    <col min="2843" max="2844" width="11" style="195" customWidth="1"/>
    <col min="2845" max="3072" width="14.42578125" style="195"/>
    <col min="3073" max="3073" width="6.5703125" style="195" customWidth="1"/>
    <col min="3074" max="3074" width="10.7109375" style="195" customWidth="1"/>
    <col min="3075" max="3075" width="17.5703125" style="195" customWidth="1"/>
    <col min="3076" max="3076" width="21.5703125" style="195" customWidth="1"/>
    <col min="3077" max="3077" width="52.28515625" style="195" customWidth="1"/>
    <col min="3078" max="3078" width="24.140625" style="195" customWidth="1"/>
    <col min="3079" max="3079" width="26.5703125" style="195" customWidth="1"/>
    <col min="3080" max="3080" width="25.85546875" style="195" customWidth="1"/>
    <col min="3081" max="3081" width="14" style="195" customWidth="1"/>
    <col min="3082" max="3082" width="18" style="195" customWidth="1"/>
    <col min="3083" max="3083" width="18.5703125" style="195" customWidth="1"/>
    <col min="3084" max="3084" width="20" style="195" customWidth="1"/>
    <col min="3085" max="3085" width="18.28515625" style="195" customWidth="1"/>
    <col min="3086" max="3087" width="18" style="195" customWidth="1"/>
    <col min="3088" max="3088" width="26.28515625" style="195" customWidth="1"/>
    <col min="3089" max="3089" width="24.85546875" style="195" customWidth="1"/>
    <col min="3090" max="3090" width="19.42578125" style="195" customWidth="1"/>
    <col min="3091" max="3091" width="28.140625" style="195" customWidth="1"/>
    <col min="3092" max="3092" width="89.140625" style="195" customWidth="1"/>
    <col min="3093" max="3093" width="40.140625" style="195" customWidth="1"/>
    <col min="3094" max="3094" width="18.42578125" style="195" customWidth="1"/>
    <col min="3095" max="3095" width="19.42578125" style="195" customWidth="1"/>
    <col min="3096" max="3096" width="80.28515625" style="195" customWidth="1"/>
    <col min="3097" max="3097" width="31.140625" style="195" customWidth="1"/>
    <col min="3098" max="3098" width="14.42578125" style="195" customWidth="1"/>
    <col min="3099" max="3100" width="11" style="195" customWidth="1"/>
    <col min="3101" max="3328" width="14.42578125" style="195"/>
    <col min="3329" max="3329" width="6.5703125" style="195" customWidth="1"/>
    <col min="3330" max="3330" width="10.7109375" style="195" customWidth="1"/>
    <col min="3331" max="3331" width="17.5703125" style="195" customWidth="1"/>
    <col min="3332" max="3332" width="21.5703125" style="195" customWidth="1"/>
    <col min="3333" max="3333" width="52.28515625" style="195" customWidth="1"/>
    <col min="3334" max="3334" width="24.140625" style="195" customWidth="1"/>
    <col min="3335" max="3335" width="26.5703125" style="195" customWidth="1"/>
    <col min="3336" max="3336" width="25.85546875" style="195" customWidth="1"/>
    <col min="3337" max="3337" width="14" style="195" customWidth="1"/>
    <col min="3338" max="3338" width="18" style="195" customWidth="1"/>
    <col min="3339" max="3339" width="18.5703125" style="195" customWidth="1"/>
    <col min="3340" max="3340" width="20" style="195" customWidth="1"/>
    <col min="3341" max="3341" width="18.28515625" style="195" customWidth="1"/>
    <col min="3342" max="3343" width="18" style="195" customWidth="1"/>
    <col min="3344" max="3344" width="26.28515625" style="195" customWidth="1"/>
    <col min="3345" max="3345" width="24.85546875" style="195" customWidth="1"/>
    <col min="3346" max="3346" width="19.42578125" style="195" customWidth="1"/>
    <col min="3347" max="3347" width="28.140625" style="195" customWidth="1"/>
    <col min="3348" max="3348" width="89.140625" style="195" customWidth="1"/>
    <col min="3349" max="3349" width="40.140625" style="195" customWidth="1"/>
    <col min="3350" max="3350" width="18.42578125" style="195" customWidth="1"/>
    <col min="3351" max="3351" width="19.42578125" style="195" customWidth="1"/>
    <col min="3352" max="3352" width="80.28515625" style="195" customWidth="1"/>
    <col min="3353" max="3353" width="31.140625" style="195" customWidth="1"/>
    <col min="3354" max="3354" width="14.42578125" style="195" customWidth="1"/>
    <col min="3355" max="3356" width="11" style="195" customWidth="1"/>
    <col min="3357" max="3584" width="14.42578125" style="195"/>
    <col min="3585" max="3585" width="6.5703125" style="195" customWidth="1"/>
    <col min="3586" max="3586" width="10.7109375" style="195" customWidth="1"/>
    <col min="3587" max="3587" width="17.5703125" style="195" customWidth="1"/>
    <col min="3588" max="3588" width="21.5703125" style="195" customWidth="1"/>
    <col min="3589" max="3589" width="52.28515625" style="195" customWidth="1"/>
    <col min="3590" max="3590" width="24.140625" style="195" customWidth="1"/>
    <col min="3591" max="3591" width="26.5703125" style="195" customWidth="1"/>
    <col min="3592" max="3592" width="25.85546875" style="195" customWidth="1"/>
    <col min="3593" max="3593" width="14" style="195" customWidth="1"/>
    <col min="3594" max="3594" width="18" style="195" customWidth="1"/>
    <col min="3595" max="3595" width="18.5703125" style="195" customWidth="1"/>
    <col min="3596" max="3596" width="20" style="195" customWidth="1"/>
    <col min="3597" max="3597" width="18.28515625" style="195" customWidth="1"/>
    <col min="3598" max="3599" width="18" style="195" customWidth="1"/>
    <col min="3600" max="3600" width="26.28515625" style="195" customWidth="1"/>
    <col min="3601" max="3601" width="24.85546875" style="195" customWidth="1"/>
    <col min="3602" max="3602" width="19.42578125" style="195" customWidth="1"/>
    <col min="3603" max="3603" width="28.140625" style="195" customWidth="1"/>
    <col min="3604" max="3604" width="89.140625" style="195" customWidth="1"/>
    <col min="3605" max="3605" width="40.140625" style="195" customWidth="1"/>
    <col min="3606" max="3606" width="18.42578125" style="195" customWidth="1"/>
    <col min="3607" max="3607" width="19.42578125" style="195" customWidth="1"/>
    <col min="3608" max="3608" width="80.28515625" style="195" customWidth="1"/>
    <col min="3609" max="3609" width="31.140625" style="195" customWidth="1"/>
    <col min="3610" max="3610" width="14.42578125" style="195" customWidth="1"/>
    <col min="3611" max="3612" width="11" style="195" customWidth="1"/>
    <col min="3613" max="3840" width="14.42578125" style="195"/>
    <col min="3841" max="3841" width="6.5703125" style="195" customWidth="1"/>
    <col min="3842" max="3842" width="10.7109375" style="195" customWidth="1"/>
    <col min="3843" max="3843" width="17.5703125" style="195" customWidth="1"/>
    <col min="3844" max="3844" width="21.5703125" style="195" customWidth="1"/>
    <col min="3845" max="3845" width="52.28515625" style="195" customWidth="1"/>
    <col min="3846" max="3846" width="24.140625" style="195" customWidth="1"/>
    <col min="3847" max="3847" width="26.5703125" style="195" customWidth="1"/>
    <col min="3848" max="3848" width="25.85546875" style="195" customWidth="1"/>
    <col min="3849" max="3849" width="14" style="195" customWidth="1"/>
    <col min="3850" max="3850" width="18" style="195" customWidth="1"/>
    <col min="3851" max="3851" width="18.5703125" style="195" customWidth="1"/>
    <col min="3852" max="3852" width="20" style="195" customWidth="1"/>
    <col min="3853" max="3853" width="18.28515625" style="195" customWidth="1"/>
    <col min="3854" max="3855" width="18" style="195" customWidth="1"/>
    <col min="3856" max="3856" width="26.28515625" style="195" customWidth="1"/>
    <col min="3857" max="3857" width="24.85546875" style="195" customWidth="1"/>
    <col min="3858" max="3858" width="19.42578125" style="195" customWidth="1"/>
    <col min="3859" max="3859" width="28.140625" style="195" customWidth="1"/>
    <col min="3860" max="3860" width="89.140625" style="195" customWidth="1"/>
    <col min="3861" max="3861" width="40.140625" style="195" customWidth="1"/>
    <col min="3862" max="3862" width="18.42578125" style="195" customWidth="1"/>
    <col min="3863" max="3863" width="19.42578125" style="195" customWidth="1"/>
    <col min="3864" max="3864" width="80.28515625" style="195" customWidth="1"/>
    <col min="3865" max="3865" width="31.140625" style="195" customWidth="1"/>
    <col min="3866" max="3866" width="14.42578125" style="195" customWidth="1"/>
    <col min="3867" max="3868" width="11" style="195" customWidth="1"/>
    <col min="3869" max="4096" width="14.42578125" style="195"/>
    <col min="4097" max="4097" width="6.5703125" style="195" customWidth="1"/>
    <col min="4098" max="4098" width="10.7109375" style="195" customWidth="1"/>
    <col min="4099" max="4099" width="17.5703125" style="195" customWidth="1"/>
    <col min="4100" max="4100" width="21.5703125" style="195" customWidth="1"/>
    <col min="4101" max="4101" width="52.28515625" style="195" customWidth="1"/>
    <col min="4102" max="4102" width="24.140625" style="195" customWidth="1"/>
    <col min="4103" max="4103" width="26.5703125" style="195" customWidth="1"/>
    <col min="4104" max="4104" width="25.85546875" style="195" customWidth="1"/>
    <col min="4105" max="4105" width="14" style="195" customWidth="1"/>
    <col min="4106" max="4106" width="18" style="195" customWidth="1"/>
    <col min="4107" max="4107" width="18.5703125" style="195" customWidth="1"/>
    <col min="4108" max="4108" width="20" style="195" customWidth="1"/>
    <col min="4109" max="4109" width="18.28515625" style="195" customWidth="1"/>
    <col min="4110" max="4111" width="18" style="195" customWidth="1"/>
    <col min="4112" max="4112" width="26.28515625" style="195" customWidth="1"/>
    <col min="4113" max="4113" width="24.85546875" style="195" customWidth="1"/>
    <col min="4114" max="4114" width="19.42578125" style="195" customWidth="1"/>
    <col min="4115" max="4115" width="28.140625" style="195" customWidth="1"/>
    <col min="4116" max="4116" width="89.140625" style="195" customWidth="1"/>
    <col min="4117" max="4117" width="40.140625" style="195" customWidth="1"/>
    <col min="4118" max="4118" width="18.42578125" style="195" customWidth="1"/>
    <col min="4119" max="4119" width="19.42578125" style="195" customWidth="1"/>
    <col min="4120" max="4120" width="80.28515625" style="195" customWidth="1"/>
    <col min="4121" max="4121" width="31.140625" style="195" customWidth="1"/>
    <col min="4122" max="4122" width="14.42578125" style="195" customWidth="1"/>
    <col min="4123" max="4124" width="11" style="195" customWidth="1"/>
    <col min="4125" max="4352" width="14.42578125" style="195"/>
    <col min="4353" max="4353" width="6.5703125" style="195" customWidth="1"/>
    <col min="4354" max="4354" width="10.7109375" style="195" customWidth="1"/>
    <col min="4355" max="4355" width="17.5703125" style="195" customWidth="1"/>
    <col min="4356" max="4356" width="21.5703125" style="195" customWidth="1"/>
    <col min="4357" max="4357" width="52.28515625" style="195" customWidth="1"/>
    <col min="4358" max="4358" width="24.140625" style="195" customWidth="1"/>
    <col min="4359" max="4359" width="26.5703125" style="195" customWidth="1"/>
    <col min="4360" max="4360" width="25.85546875" style="195" customWidth="1"/>
    <col min="4361" max="4361" width="14" style="195" customWidth="1"/>
    <col min="4362" max="4362" width="18" style="195" customWidth="1"/>
    <col min="4363" max="4363" width="18.5703125" style="195" customWidth="1"/>
    <col min="4364" max="4364" width="20" style="195" customWidth="1"/>
    <col min="4365" max="4365" width="18.28515625" style="195" customWidth="1"/>
    <col min="4366" max="4367" width="18" style="195" customWidth="1"/>
    <col min="4368" max="4368" width="26.28515625" style="195" customWidth="1"/>
    <col min="4369" max="4369" width="24.85546875" style="195" customWidth="1"/>
    <col min="4370" max="4370" width="19.42578125" style="195" customWidth="1"/>
    <col min="4371" max="4371" width="28.140625" style="195" customWidth="1"/>
    <col min="4372" max="4372" width="89.140625" style="195" customWidth="1"/>
    <col min="4373" max="4373" width="40.140625" style="195" customWidth="1"/>
    <col min="4374" max="4374" width="18.42578125" style="195" customWidth="1"/>
    <col min="4375" max="4375" width="19.42578125" style="195" customWidth="1"/>
    <col min="4376" max="4376" width="80.28515625" style="195" customWidth="1"/>
    <col min="4377" max="4377" width="31.140625" style="195" customWidth="1"/>
    <col min="4378" max="4378" width="14.42578125" style="195" customWidth="1"/>
    <col min="4379" max="4380" width="11" style="195" customWidth="1"/>
    <col min="4381" max="4608" width="14.42578125" style="195"/>
    <col min="4609" max="4609" width="6.5703125" style="195" customWidth="1"/>
    <col min="4610" max="4610" width="10.7109375" style="195" customWidth="1"/>
    <col min="4611" max="4611" width="17.5703125" style="195" customWidth="1"/>
    <col min="4612" max="4612" width="21.5703125" style="195" customWidth="1"/>
    <col min="4613" max="4613" width="52.28515625" style="195" customWidth="1"/>
    <col min="4614" max="4614" width="24.140625" style="195" customWidth="1"/>
    <col min="4615" max="4615" width="26.5703125" style="195" customWidth="1"/>
    <col min="4616" max="4616" width="25.85546875" style="195" customWidth="1"/>
    <col min="4617" max="4617" width="14" style="195" customWidth="1"/>
    <col min="4618" max="4618" width="18" style="195" customWidth="1"/>
    <col min="4619" max="4619" width="18.5703125" style="195" customWidth="1"/>
    <col min="4620" max="4620" width="20" style="195" customWidth="1"/>
    <col min="4621" max="4621" width="18.28515625" style="195" customWidth="1"/>
    <col min="4622" max="4623" width="18" style="195" customWidth="1"/>
    <col min="4624" max="4624" width="26.28515625" style="195" customWidth="1"/>
    <col min="4625" max="4625" width="24.85546875" style="195" customWidth="1"/>
    <col min="4626" max="4626" width="19.42578125" style="195" customWidth="1"/>
    <col min="4627" max="4627" width="28.140625" style="195" customWidth="1"/>
    <col min="4628" max="4628" width="89.140625" style="195" customWidth="1"/>
    <col min="4629" max="4629" width="40.140625" style="195" customWidth="1"/>
    <col min="4630" max="4630" width="18.42578125" style="195" customWidth="1"/>
    <col min="4631" max="4631" width="19.42578125" style="195" customWidth="1"/>
    <col min="4632" max="4632" width="80.28515625" style="195" customWidth="1"/>
    <col min="4633" max="4633" width="31.140625" style="195" customWidth="1"/>
    <col min="4634" max="4634" width="14.42578125" style="195" customWidth="1"/>
    <col min="4635" max="4636" width="11" style="195" customWidth="1"/>
    <col min="4637" max="4864" width="14.42578125" style="195"/>
    <col min="4865" max="4865" width="6.5703125" style="195" customWidth="1"/>
    <col min="4866" max="4866" width="10.7109375" style="195" customWidth="1"/>
    <col min="4867" max="4867" width="17.5703125" style="195" customWidth="1"/>
    <col min="4868" max="4868" width="21.5703125" style="195" customWidth="1"/>
    <col min="4869" max="4869" width="52.28515625" style="195" customWidth="1"/>
    <col min="4870" max="4870" width="24.140625" style="195" customWidth="1"/>
    <col min="4871" max="4871" width="26.5703125" style="195" customWidth="1"/>
    <col min="4872" max="4872" width="25.85546875" style="195" customWidth="1"/>
    <col min="4873" max="4873" width="14" style="195" customWidth="1"/>
    <col min="4874" max="4874" width="18" style="195" customWidth="1"/>
    <col min="4875" max="4875" width="18.5703125" style="195" customWidth="1"/>
    <col min="4876" max="4876" width="20" style="195" customWidth="1"/>
    <col min="4877" max="4877" width="18.28515625" style="195" customWidth="1"/>
    <col min="4878" max="4879" width="18" style="195" customWidth="1"/>
    <col min="4880" max="4880" width="26.28515625" style="195" customWidth="1"/>
    <col min="4881" max="4881" width="24.85546875" style="195" customWidth="1"/>
    <col min="4882" max="4882" width="19.42578125" style="195" customWidth="1"/>
    <col min="4883" max="4883" width="28.140625" style="195" customWidth="1"/>
    <col min="4884" max="4884" width="89.140625" style="195" customWidth="1"/>
    <col min="4885" max="4885" width="40.140625" style="195" customWidth="1"/>
    <col min="4886" max="4886" width="18.42578125" style="195" customWidth="1"/>
    <col min="4887" max="4887" width="19.42578125" style="195" customWidth="1"/>
    <col min="4888" max="4888" width="80.28515625" style="195" customWidth="1"/>
    <col min="4889" max="4889" width="31.140625" style="195" customWidth="1"/>
    <col min="4890" max="4890" width="14.42578125" style="195" customWidth="1"/>
    <col min="4891" max="4892" width="11" style="195" customWidth="1"/>
    <col min="4893" max="5120" width="14.42578125" style="195"/>
    <col min="5121" max="5121" width="6.5703125" style="195" customWidth="1"/>
    <col min="5122" max="5122" width="10.7109375" style="195" customWidth="1"/>
    <col min="5123" max="5123" width="17.5703125" style="195" customWidth="1"/>
    <col min="5124" max="5124" width="21.5703125" style="195" customWidth="1"/>
    <col min="5125" max="5125" width="52.28515625" style="195" customWidth="1"/>
    <col min="5126" max="5126" width="24.140625" style="195" customWidth="1"/>
    <col min="5127" max="5127" width="26.5703125" style="195" customWidth="1"/>
    <col min="5128" max="5128" width="25.85546875" style="195" customWidth="1"/>
    <col min="5129" max="5129" width="14" style="195" customWidth="1"/>
    <col min="5130" max="5130" width="18" style="195" customWidth="1"/>
    <col min="5131" max="5131" width="18.5703125" style="195" customWidth="1"/>
    <col min="5132" max="5132" width="20" style="195" customWidth="1"/>
    <col min="5133" max="5133" width="18.28515625" style="195" customWidth="1"/>
    <col min="5134" max="5135" width="18" style="195" customWidth="1"/>
    <col min="5136" max="5136" width="26.28515625" style="195" customWidth="1"/>
    <col min="5137" max="5137" width="24.85546875" style="195" customWidth="1"/>
    <col min="5138" max="5138" width="19.42578125" style="195" customWidth="1"/>
    <col min="5139" max="5139" width="28.140625" style="195" customWidth="1"/>
    <col min="5140" max="5140" width="89.140625" style="195" customWidth="1"/>
    <col min="5141" max="5141" width="40.140625" style="195" customWidth="1"/>
    <col min="5142" max="5142" width="18.42578125" style="195" customWidth="1"/>
    <col min="5143" max="5143" width="19.42578125" style="195" customWidth="1"/>
    <col min="5144" max="5144" width="80.28515625" style="195" customWidth="1"/>
    <col min="5145" max="5145" width="31.140625" style="195" customWidth="1"/>
    <col min="5146" max="5146" width="14.42578125" style="195" customWidth="1"/>
    <col min="5147" max="5148" width="11" style="195" customWidth="1"/>
    <col min="5149" max="5376" width="14.42578125" style="195"/>
    <col min="5377" max="5377" width="6.5703125" style="195" customWidth="1"/>
    <col min="5378" max="5378" width="10.7109375" style="195" customWidth="1"/>
    <col min="5379" max="5379" width="17.5703125" style="195" customWidth="1"/>
    <col min="5380" max="5380" width="21.5703125" style="195" customWidth="1"/>
    <col min="5381" max="5381" width="52.28515625" style="195" customWidth="1"/>
    <col min="5382" max="5382" width="24.140625" style="195" customWidth="1"/>
    <col min="5383" max="5383" width="26.5703125" style="195" customWidth="1"/>
    <col min="5384" max="5384" width="25.85546875" style="195" customWidth="1"/>
    <col min="5385" max="5385" width="14" style="195" customWidth="1"/>
    <col min="5386" max="5386" width="18" style="195" customWidth="1"/>
    <col min="5387" max="5387" width="18.5703125" style="195" customWidth="1"/>
    <col min="5388" max="5388" width="20" style="195" customWidth="1"/>
    <col min="5389" max="5389" width="18.28515625" style="195" customWidth="1"/>
    <col min="5390" max="5391" width="18" style="195" customWidth="1"/>
    <col min="5392" max="5392" width="26.28515625" style="195" customWidth="1"/>
    <col min="5393" max="5393" width="24.85546875" style="195" customWidth="1"/>
    <col min="5394" max="5394" width="19.42578125" style="195" customWidth="1"/>
    <col min="5395" max="5395" width="28.140625" style="195" customWidth="1"/>
    <col min="5396" max="5396" width="89.140625" style="195" customWidth="1"/>
    <col min="5397" max="5397" width="40.140625" style="195" customWidth="1"/>
    <col min="5398" max="5398" width="18.42578125" style="195" customWidth="1"/>
    <col min="5399" max="5399" width="19.42578125" style="195" customWidth="1"/>
    <col min="5400" max="5400" width="80.28515625" style="195" customWidth="1"/>
    <col min="5401" max="5401" width="31.140625" style="195" customWidth="1"/>
    <col min="5402" max="5402" width="14.42578125" style="195" customWidth="1"/>
    <col min="5403" max="5404" width="11" style="195" customWidth="1"/>
    <col min="5405" max="5632" width="14.42578125" style="195"/>
    <col min="5633" max="5633" width="6.5703125" style="195" customWidth="1"/>
    <col min="5634" max="5634" width="10.7109375" style="195" customWidth="1"/>
    <col min="5635" max="5635" width="17.5703125" style="195" customWidth="1"/>
    <col min="5636" max="5636" width="21.5703125" style="195" customWidth="1"/>
    <col min="5637" max="5637" width="52.28515625" style="195" customWidth="1"/>
    <col min="5638" max="5638" width="24.140625" style="195" customWidth="1"/>
    <col min="5639" max="5639" width="26.5703125" style="195" customWidth="1"/>
    <col min="5640" max="5640" width="25.85546875" style="195" customWidth="1"/>
    <col min="5641" max="5641" width="14" style="195" customWidth="1"/>
    <col min="5642" max="5642" width="18" style="195" customWidth="1"/>
    <col min="5643" max="5643" width="18.5703125" style="195" customWidth="1"/>
    <col min="5644" max="5644" width="20" style="195" customWidth="1"/>
    <col min="5645" max="5645" width="18.28515625" style="195" customWidth="1"/>
    <col min="5646" max="5647" width="18" style="195" customWidth="1"/>
    <col min="5648" max="5648" width="26.28515625" style="195" customWidth="1"/>
    <col min="5649" max="5649" width="24.85546875" style="195" customWidth="1"/>
    <col min="5650" max="5650" width="19.42578125" style="195" customWidth="1"/>
    <col min="5651" max="5651" width="28.140625" style="195" customWidth="1"/>
    <col min="5652" max="5652" width="89.140625" style="195" customWidth="1"/>
    <col min="5653" max="5653" width="40.140625" style="195" customWidth="1"/>
    <col min="5654" max="5654" width="18.42578125" style="195" customWidth="1"/>
    <col min="5655" max="5655" width="19.42578125" style="195" customWidth="1"/>
    <col min="5656" max="5656" width="80.28515625" style="195" customWidth="1"/>
    <col min="5657" max="5657" width="31.140625" style="195" customWidth="1"/>
    <col min="5658" max="5658" width="14.42578125" style="195" customWidth="1"/>
    <col min="5659" max="5660" width="11" style="195" customWidth="1"/>
    <col min="5661" max="5888" width="14.42578125" style="195"/>
    <col min="5889" max="5889" width="6.5703125" style="195" customWidth="1"/>
    <col min="5890" max="5890" width="10.7109375" style="195" customWidth="1"/>
    <col min="5891" max="5891" width="17.5703125" style="195" customWidth="1"/>
    <col min="5892" max="5892" width="21.5703125" style="195" customWidth="1"/>
    <col min="5893" max="5893" width="52.28515625" style="195" customWidth="1"/>
    <col min="5894" max="5894" width="24.140625" style="195" customWidth="1"/>
    <col min="5895" max="5895" width="26.5703125" style="195" customWidth="1"/>
    <col min="5896" max="5896" width="25.85546875" style="195" customWidth="1"/>
    <col min="5897" max="5897" width="14" style="195" customWidth="1"/>
    <col min="5898" max="5898" width="18" style="195" customWidth="1"/>
    <col min="5899" max="5899" width="18.5703125" style="195" customWidth="1"/>
    <col min="5900" max="5900" width="20" style="195" customWidth="1"/>
    <col min="5901" max="5901" width="18.28515625" style="195" customWidth="1"/>
    <col min="5902" max="5903" width="18" style="195" customWidth="1"/>
    <col min="5904" max="5904" width="26.28515625" style="195" customWidth="1"/>
    <col min="5905" max="5905" width="24.85546875" style="195" customWidth="1"/>
    <col min="5906" max="5906" width="19.42578125" style="195" customWidth="1"/>
    <col min="5907" max="5907" width="28.140625" style="195" customWidth="1"/>
    <col min="5908" max="5908" width="89.140625" style="195" customWidth="1"/>
    <col min="5909" max="5909" width="40.140625" style="195" customWidth="1"/>
    <col min="5910" max="5910" width="18.42578125" style="195" customWidth="1"/>
    <col min="5911" max="5911" width="19.42578125" style="195" customWidth="1"/>
    <col min="5912" max="5912" width="80.28515625" style="195" customWidth="1"/>
    <col min="5913" max="5913" width="31.140625" style="195" customWidth="1"/>
    <col min="5914" max="5914" width="14.42578125" style="195" customWidth="1"/>
    <col min="5915" max="5916" width="11" style="195" customWidth="1"/>
    <col min="5917" max="6144" width="14.42578125" style="195"/>
    <col min="6145" max="6145" width="6.5703125" style="195" customWidth="1"/>
    <col min="6146" max="6146" width="10.7109375" style="195" customWidth="1"/>
    <col min="6147" max="6147" width="17.5703125" style="195" customWidth="1"/>
    <col min="6148" max="6148" width="21.5703125" style="195" customWidth="1"/>
    <col min="6149" max="6149" width="52.28515625" style="195" customWidth="1"/>
    <col min="6150" max="6150" width="24.140625" style="195" customWidth="1"/>
    <col min="6151" max="6151" width="26.5703125" style="195" customWidth="1"/>
    <col min="6152" max="6152" width="25.85546875" style="195" customWidth="1"/>
    <col min="6153" max="6153" width="14" style="195" customWidth="1"/>
    <col min="6154" max="6154" width="18" style="195" customWidth="1"/>
    <col min="6155" max="6155" width="18.5703125" style="195" customWidth="1"/>
    <col min="6156" max="6156" width="20" style="195" customWidth="1"/>
    <col min="6157" max="6157" width="18.28515625" style="195" customWidth="1"/>
    <col min="6158" max="6159" width="18" style="195" customWidth="1"/>
    <col min="6160" max="6160" width="26.28515625" style="195" customWidth="1"/>
    <col min="6161" max="6161" width="24.85546875" style="195" customWidth="1"/>
    <col min="6162" max="6162" width="19.42578125" style="195" customWidth="1"/>
    <col min="6163" max="6163" width="28.140625" style="195" customWidth="1"/>
    <col min="6164" max="6164" width="89.140625" style="195" customWidth="1"/>
    <col min="6165" max="6165" width="40.140625" style="195" customWidth="1"/>
    <col min="6166" max="6166" width="18.42578125" style="195" customWidth="1"/>
    <col min="6167" max="6167" width="19.42578125" style="195" customWidth="1"/>
    <col min="6168" max="6168" width="80.28515625" style="195" customWidth="1"/>
    <col min="6169" max="6169" width="31.140625" style="195" customWidth="1"/>
    <col min="6170" max="6170" width="14.42578125" style="195" customWidth="1"/>
    <col min="6171" max="6172" width="11" style="195" customWidth="1"/>
    <col min="6173" max="6400" width="14.42578125" style="195"/>
    <col min="6401" max="6401" width="6.5703125" style="195" customWidth="1"/>
    <col min="6402" max="6402" width="10.7109375" style="195" customWidth="1"/>
    <col min="6403" max="6403" width="17.5703125" style="195" customWidth="1"/>
    <col min="6404" max="6404" width="21.5703125" style="195" customWidth="1"/>
    <col min="6405" max="6405" width="52.28515625" style="195" customWidth="1"/>
    <col min="6406" max="6406" width="24.140625" style="195" customWidth="1"/>
    <col min="6407" max="6407" width="26.5703125" style="195" customWidth="1"/>
    <col min="6408" max="6408" width="25.85546875" style="195" customWidth="1"/>
    <col min="6409" max="6409" width="14" style="195" customWidth="1"/>
    <col min="6410" max="6410" width="18" style="195" customWidth="1"/>
    <col min="6411" max="6411" width="18.5703125" style="195" customWidth="1"/>
    <col min="6412" max="6412" width="20" style="195" customWidth="1"/>
    <col min="6413" max="6413" width="18.28515625" style="195" customWidth="1"/>
    <col min="6414" max="6415" width="18" style="195" customWidth="1"/>
    <col min="6416" max="6416" width="26.28515625" style="195" customWidth="1"/>
    <col min="6417" max="6417" width="24.85546875" style="195" customWidth="1"/>
    <col min="6418" max="6418" width="19.42578125" style="195" customWidth="1"/>
    <col min="6419" max="6419" width="28.140625" style="195" customWidth="1"/>
    <col min="6420" max="6420" width="89.140625" style="195" customWidth="1"/>
    <col min="6421" max="6421" width="40.140625" style="195" customWidth="1"/>
    <col min="6422" max="6422" width="18.42578125" style="195" customWidth="1"/>
    <col min="6423" max="6423" width="19.42578125" style="195" customWidth="1"/>
    <col min="6424" max="6424" width="80.28515625" style="195" customWidth="1"/>
    <col min="6425" max="6425" width="31.140625" style="195" customWidth="1"/>
    <col min="6426" max="6426" width="14.42578125" style="195" customWidth="1"/>
    <col min="6427" max="6428" width="11" style="195" customWidth="1"/>
    <col min="6429" max="6656" width="14.42578125" style="195"/>
    <col min="6657" max="6657" width="6.5703125" style="195" customWidth="1"/>
    <col min="6658" max="6658" width="10.7109375" style="195" customWidth="1"/>
    <col min="6659" max="6659" width="17.5703125" style="195" customWidth="1"/>
    <col min="6660" max="6660" width="21.5703125" style="195" customWidth="1"/>
    <col min="6661" max="6661" width="52.28515625" style="195" customWidth="1"/>
    <col min="6662" max="6662" width="24.140625" style="195" customWidth="1"/>
    <col min="6663" max="6663" width="26.5703125" style="195" customWidth="1"/>
    <col min="6664" max="6664" width="25.85546875" style="195" customWidth="1"/>
    <col min="6665" max="6665" width="14" style="195" customWidth="1"/>
    <col min="6666" max="6666" width="18" style="195" customWidth="1"/>
    <col min="6667" max="6667" width="18.5703125" style="195" customWidth="1"/>
    <col min="6668" max="6668" width="20" style="195" customWidth="1"/>
    <col min="6669" max="6669" width="18.28515625" style="195" customWidth="1"/>
    <col min="6670" max="6671" width="18" style="195" customWidth="1"/>
    <col min="6672" max="6672" width="26.28515625" style="195" customWidth="1"/>
    <col min="6673" max="6673" width="24.85546875" style="195" customWidth="1"/>
    <col min="6674" max="6674" width="19.42578125" style="195" customWidth="1"/>
    <col min="6675" max="6675" width="28.140625" style="195" customWidth="1"/>
    <col min="6676" max="6676" width="89.140625" style="195" customWidth="1"/>
    <col min="6677" max="6677" width="40.140625" style="195" customWidth="1"/>
    <col min="6678" max="6678" width="18.42578125" style="195" customWidth="1"/>
    <col min="6679" max="6679" width="19.42578125" style="195" customWidth="1"/>
    <col min="6680" max="6680" width="80.28515625" style="195" customWidth="1"/>
    <col min="6681" max="6681" width="31.140625" style="195" customWidth="1"/>
    <col min="6682" max="6682" width="14.42578125" style="195" customWidth="1"/>
    <col min="6683" max="6684" width="11" style="195" customWidth="1"/>
    <col min="6685" max="6912" width="14.42578125" style="195"/>
    <col min="6913" max="6913" width="6.5703125" style="195" customWidth="1"/>
    <col min="6914" max="6914" width="10.7109375" style="195" customWidth="1"/>
    <col min="6915" max="6915" width="17.5703125" style="195" customWidth="1"/>
    <col min="6916" max="6916" width="21.5703125" style="195" customWidth="1"/>
    <col min="6917" max="6917" width="52.28515625" style="195" customWidth="1"/>
    <col min="6918" max="6918" width="24.140625" style="195" customWidth="1"/>
    <col min="6919" max="6919" width="26.5703125" style="195" customWidth="1"/>
    <col min="6920" max="6920" width="25.85546875" style="195" customWidth="1"/>
    <col min="6921" max="6921" width="14" style="195" customWidth="1"/>
    <col min="6922" max="6922" width="18" style="195" customWidth="1"/>
    <col min="6923" max="6923" width="18.5703125" style="195" customWidth="1"/>
    <col min="6924" max="6924" width="20" style="195" customWidth="1"/>
    <col min="6925" max="6925" width="18.28515625" style="195" customWidth="1"/>
    <col min="6926" max="6927" width="18" style="195" customWidth="1"/>
    <col min="6928" max="6928" width="26.28515625" style="195" customWidth="1"/>
    <col min="6929" max="6929" width="24.85546875" style="195" customWidth="1"/>
    <col min="6930" max="6930" width="19.42578125" style="195" customWidth="1"/>
    <col min="6931" max="6931" width="28.140625" style="195" customWidth="1"/>
    <col min="6932" max="6932" width="89.140625" style="195" customWidth="1"/>
    <col min="6933" max="6933" width="40.140625" style="195" customWidth="1"/>
    <col min="6934" max="6934" width="18.42578125" style="195" customWidth="1"/>
    <col min="6935" max="6935" width="19.42578125" style="195" customWidth="1"/>
    <col min="6936" max="6936" width="80.28515625" style="195" customWidth="1"/>
    <col min="6937" max="6937" width="31.140625" style="195" customWidth="1"/>
    <col min="6938" max="6938" width="14.42578125" style="195" customWidth="1"/>
    <col min="6939" max="6940" width="11" style="195" customWidth="1"/>
    <col min="6941" max="7168" width="14.42578125" style="195"/>
    <col min="7169" max="7169" width="6.5703125" style="195" customWidth="1"/>
    <col min="7170" max="7170" width="10.7109375" style="195" customWidth="1"/>
    <col min="7171" max="7171" width="17.5703125" style="195" customWidth="1"/>
    <col min="7172" max="7172" width="21.5703125" style="195" customWidth="1"/>
    <col min="7173" max="7173" width="52.28515625" style="195" customWidth="1"/>
    <col min="7174" max="7174" width="24.140625" style="195" customWidth="1"/>
    <col min="7175" max="7175" width="26.5703125" style="195" customWidth="1"/>
    <col min="7176" max="7176" width="25.85546875" style="195" customWidth="1"/>
    <col min="7177" max="7177" width="14" style="195" customWidth="1"/>
    <col min="7178" max="7178" width="18" style="195" customWidth="1"/>
    <col min="7179" max="7179" width="18.5703125" style="195" customWidth="1"/>
    <col min="7180" max="7180" width="20" style="195" customWidth="1"/>
    <col min="7181" max="7181" width="18.28515625" style="195" customWidth="1"/>
    <col min="7182" max="7183" width="18" style="195" customWidth="1"/>
    <col min="7184" max="7184" width="26.28515625" style="195" customWidth="1"/>
    <col min="7185" max="7185" width="24.85546875" style="195" customWidth="1"/>
    <col min="7186" max="7186" width="19.42578125" style="195" customWidth="1"/>
    <col min="7187" max="7187" width="28.140625" style="195" customWidth="1"/>
    <col min="7188" max="7188" width="89.140625" style="195" customWidth="1"/>
    <col min="7189" max="7189" width="40.140625" style="195" customWidth="1"/>
    <col min="7190" max="7190" width="18.42578125" style="195" customWidth="1"/>
    <col min="7191" max="7191" width="19.42578125" style="195" customWidth="1"/>
    <col min="7192" max="7192" width="80.28515625" style="195" customWidth="1"/>
    <col min="7193" max="7193" width="31.140625" style="195" customWidth="1"/>
    <col min="7194" max="7194" width="14.42578125" style="195" customWidth="1"/>
    <col min="7195" max="7196" width="11" style="195" customWidth="1"/>
    <col min="7197" max="7424" width="14.42578125" style="195"/>
    <col min="7425" max="7425" width="6.5703125" style="195" customWidth="1"/>
    <col min="7426" max="7426" width="10.7109375" style="195" customWidth="1"/>
    <col min="7427" max="7427" width="17.5703125" style="195" customWidth="1"/>
    <col min="7428" max="7428" width="21.5703125" style="195" customWidth="1"/>
    <col min="7429" max="7429" width="52.28515625" style="195" customWidth="1"/>
    <col min="7430" max="7430" width="24.140625" style="195" customWidth="1"/>
    <col min="7431" max="7431" width="26.5703125" style="195" customWidth="1"/>
    <col min="7432" max="7432" width="25.85546875" style="195" customWidth="1"/>
    <col min="7433" max="7433" width="14" style="195" customWidth="1"/>
    <col min="7434" max="7434" width="18" style="195" customWidth="1"/>
    <col min="7435" max="7435" width="18.5703125" style="195" customWidth="1"/>
    <col min="7436" max="7436" width="20" style="195" customWidth="1"/>
    <col min="7437" max="7437" width="18.28515625" style="195" customWidth="1"/>
    <col min="7438" max="7439" width="18" style="195" customWidth="1"/>
    <col min="7440" max="7440" width="26.28515625" style="195" customWidth="1"/>
    <col min="7441" max="7441" width="24.85546875" style="195" customWidth="1"/>
    <col min="7442" max="7442" width="19.42578125" style="195" customWidth="1"/>
    <col min="7443" max="7443" width="28.140625" style="195" customWidth="1"/>
    <col min="7444" max="7444" width="89.140625" style="195" customWidth="1"/>
    <col min="7445" max="7445" width="40.140625" style="195" customWidth="1"/>
    <col min="7446" max="7446" width="18.42578125" style="195" customWidth="1"/>
    <col min="7447" max="7447" width="19.42578125" style="195" customWidth="1"/>
    <col min="7448" max="7448" width="80.28515625" style="195" customWidth="1"/>
    <col min="7449" max="7449" width="31.140625" style="195" customWidth="1"/>
    <col min="7450" max="7450" width="14.42578125" style="195" customWidth="1"/>
    <col min="7451" max="7452" width="11" style="195" customWidth="1"/>
    <col min="7453" max="7680" width="14.42578125" style="195"/>
    <col min="7681" max="7681" width="6.5703125" style="195" customWidth="1"/>
    <col min="7682" max="7682" width="10.7109375" style="195" customWidth="1"/>
    <col min="7683" max="7683" width="17.5703125" style="195" customWidth="1"/>
    <col min="7684" max="7684" width="21.5703125" style="195" customWidth="1"/>
    <col min="7685" max="7685" width="52.28515625" style="195" customWidth="1"/>
    <col min="7686" max="7686" width="24.140625" style="195" customWidth="1"/>
    <col min="7687" max="7687" width="26.5703125" style="195" customWidth="1"/>
    <col min="7688" max="7688" width="25.85546875" style="195" customWidth="1"/>
    <col min="7689" max="7689" width="14" style="195" customWidth="1"/>
    <col min="7690" max="7690" width="18" style="195" customWidth="1"/>
    <col min="7691" max="7691" width="18.5703125" style="195" customWidth="1"/>
    <col min="7692" max="7692" width="20" style="195" customWidth="1"/>
    <col min="7693" max="7693" width="18.28515625" style="195" customWidth="1"/>
    <col min="7694" max="7695" width="18" style="195" customWidth="1"/>
    <col min="7696" max="7696" width="26.28515625" style="195" customWidth="1"/>
    <col min="7697" max="7697" width="24.85546875" style="195" customWidth="1"/>
    <col min="7698" max="7698" width="19.42578125" style="195" customWidth="1"/>
    <col min="7699" max="7699" width="28.140625" style="195" customWidth="1"/>
    <col min="7700" max="7700" width="89.140625" style="195" customWidth="1"/>
    <col min="7701" max="7701" width="40.140625" style="195" customWidth="1"/>
    <col min="7702" max="7702" width="18.42578125" style="195" customWidth="1"/>
    <col min="7703" max="7703" width="19.42578125" style="195" customWidth="1"/>
    <col min="7704" max="7704" width="80.28515625" style="195" customWidth="1"/>
    <col min="7705" max="7705" width="31.140625" style="195" customWidth="1"/>
    <col min="7706" max="7706" width="14.42578125" style="195" customWidth="1"/>
    <col min="7707" max="7708" width="11" style="195" customWidth="1"/>
    <col min="7709" max="7936" width="14.42578125" style="195"/>
    <col min="7937" max="7937" width="6.5703125" style="195" customWidth="1"/>
    <col min="7938" max="7938" width="10.7109375" style="195" customWidth="1"/>
    <col min="7939" max="7939" width="17.5703125" style="195" customWidth="1"/>
    <col min="7940" max="7940" width="21.5703125" style="195" customWidth="1"/>
    <col min="7941" max="7941" width="52.28515625" style="195" customWidth="1"/>
    <col min="7942" max="7942" width="24.140625" style="195" customWidth="1"/>
    <col min="7943" max="7943" width="26.5703125" style="195" customWidth="1"/>
    <col min="7944" max="7944" width="25.85546875" style="195" customWidth="1"/>
    <col min="7945" max="7945" width="14" style="195" customWidth="1"/>
    <col min="7946" max="7946" width="18" style="195" customWidth="1"/>
    <col min="7947" max="7947" width="18.5703125" style="195" customWidth="1"/>
    <col min="7948" max="7948" width="20" style="195" customWidth="1"/>
    <col min="7949" max="7949" width="18.28515625" style="195" customWidth="1"/>
    <col min="7950" max="7951" width="18" style="195" customWidth="1"/>
    <col min="7952" max="7952" width="26.28515625" style="195" customWidth="1"/>
    <col min="7953" max="7953" width="24.85546875" style="195" customWidth="1"/>
    <col min="7954" max="7954" width="19.42578125" style="195" customWidth="1"/>
    <col min="7955" max="7955" width="28.140625" style="195" customWidth="1"/>
    <col min="7956" max="7956" width="89.140625" style="195" customWidth="1"/>
    <col min="7957" max="7957" width="40.140625" style="195" customWidth="1"/>
    <col min="7958" max="7958" width="18.42578125" style="195" customWidth="1"/>
    <col min="7959" max="7959" width="19.42578125" style="195" customWidth="1"/>
    <col min="7960" max="7960" width="80.28515625" style="195" customWidth="1"/>
    <col min="7961" max="7961" width="31.140625" style="195" customWidth="1"/>
    <col min="7962" max="7962" width="14.42578125" style="195" customWidth="1"/>
    <col min="7963" max="7964" width="11" style="195" customWidth="1"/>
    <col min="7965" max="8192" width="14.42578125" style="195"/>
    <col min="8193" max="8193" width="6.5703125" style="195" customWidth="1"/>
    <col min="8194" max="8194" width="10.7109375" style="195" customWidth="1"/>
    <col min="8195" max="8195" width="17.5703125" style="195" customWidth="1"/>
    <col min="8196" max="8196" width="21.5703125" style="195" customWidth="1"/>
    <col min="8197" max="8197" width="52.28515625" style="195" customWidth="1"/>
    <col min="8198" max="8198" width="24.140625" style="195" customWidth="1"/>
    <col min="8199" max="8199" width="26.5703125" style="195" customWidth="1"/>
    <col min="8200" max="8200" width="25.85546875" style="195" customWidth="1"/>
    <col min="8201" max="8201" width="14" style="195" customWidth="1"/>
    <col min="8202" max="8202" width="18" style="195" customWidth="1"/>
    <col min="8203" max="8203" width="18.5703125" style="195" customWidth="1"/>
    <col min="8204" max="8204" width="20" style="195" customWidth="1"/>
    <col min="8205" max="8205" width="18.28515625" style="195" customWidth="1"/>
    <col min="8206" max="8207" width="18" style="195" customWidth="1"/>
    <col min="8208" max="8208" width="26.28515625" style="195" customWidth="1"/>
    <col min="8209" max="8209" width="24.85546875" style="195" customWidth="1"/>
    <col min="8210" max="8210" width="19.42578125" style="195" customWidth="1"/>
    <col min="8211" max="8211" width="28.140625" style="195" customWidth="1"/>
    <col min="8212" max="8212" width="89.140625" style="195" customWidth="1"/>
    <col min="8213" max="8213" width="40.140625" style="195" customWidth="1"/>
    <col min="8214" max="8214" width="18.42578125" style="195" customWidth="1"/>
    <col min="8215" max="8215" width="19.42578125" style="195" customWidth="1"/>
    <col min="8216" max="8216" width="80.28515625" style="195" customWidth="1"/>
    <col min="8217" max="8217" width="31.140625" style="195" customWidth="1"/>
    <col min="8218" max="8218" width="14.42578125" style="195" customWidth="1"/>
    <col min="8219" max="8220" width="11" style="195" customWidth="1"/>
    <col min="8221" max="8448" width="14.42578125" style="195"/>
    <col min="8449" max="8449" width="6.5703125" style="195" customWidth="1"/>
    <col min="8450" max="8450" width="10.7109375" style="195" customWidth="1"/>
    <col min="8451" max="8451" width="17.5703125" style="195" customWidth="1"/>
    <col min="8452" max="8452" width="21.5703125" style="195" customWidth="1"/>
    <col min="8453" max="8453" width="52.28515625" style="195" customWidth="1"/>
    <col min="8454" max="8454" width="24.140625" style="195" customWidth="1"/>
    <col min="8455" max="8455" width="26.5703125" style="195" customWidth="1"/>
    <col min="8456" max="8456" width="25.85546875" style="195" customWidth="1"/>
    <col min="8457" max="8457" width="14" style="195" customWidth="1"/>
    <col min="8458" max="8458" width="18" style="195" customWidth="1"/>
    <col min="8459" max="8459" width="18.5703125" style="195" customWidth="1"/>
    <col min="8460" max="8460" width="20" style="195" customWidth="1"/>
    <col min="8461" max="8461" width="18.28515625" style="195" customWidth="1"/>
    <col min="8462" max="8463" width="18" style="195" customWidth="1"/>
    <col min="8464" max="8464" width="26.28515625" style="195" customWidth="1"/>
    <col min="8465" max="8465" width="24.85546875" style="195" customWidth="1"/>
    <col min="8466" max="8466" width="19.42578125" style="195" customWidth="1"/>
    <col min="8467" max="8467" width="28.140625" style="195" customWidth="1"/>
    <col min="8468" max="8468" width="89.140625" style="195" customWidth="1"/>
    <col min="8469" max="8469" width="40.140625" style="195" customWidth="1"/>
    <col min="8470" max="8470" width="18.42578125" style="195" customWidth="1"/>
    <col min="8471" max="8471" width="19.42578125" style="195" customWidth="1"/>
    <col min="8472" max="8472" width="80.28515625" style="195" customWidth="1"/>
    <col min="8473" max="8473" width="31.140625" style="195" customWidth="1"/>
    <col min="8474" max="8474" width="14.42578125" style="195" customWidth="1"/>
    <col min="8475" max="8476" width="11" style="195" customWidth="1"/>
    <col min="8477" max="8704" width="14.42578125" style="195"/>
    <col min="8705" max="8705" width="6.5703125" style="195" customWidth="1"/>
    <col min="8706" max="8706" width="10.7109375" style="195" customWidth="1"/>
    <col min="8707" max="8707" width="17.5703125" style="195" customWidth="1"/>
    <col min="8708" max="8708" width="21.5703125" style="195" customWidth="1"/>
    <col min="8709" max="8709" width="52.28515625" style="195" customWidth="1"/>
    <col min="8710" max="8710" width="24.140625" style="195" customWidth="1"/>
    <col min="8711" max="8711" width="26.5703125" style="195" customWidth="1"/>
    <col min="8712" max="8712" width="25.85546875" style="195" customWidth="1"/>
    <col min="8713" max="8713" width="14" style="195" customWidth="1"/>
    <col min="8714" max="8714" width="18" style="195" customWidth="1"/>
    <col min="8715" max="8715" width="18.5703125" style="195" customWidth="1"/>
    <col min="8716" max="8716" width="20" style="195" customWidth="1"/>
    <col min="8717" max="8717" width="18.28515625" style="195" customWidth="1"/>
    <col min="8718" max="8719" width="18" style="195" customWidth="1"/>
    <col min="8720" max="8720" width="26.28515625" style="195" customWidth="1"/>
    <col min="8721" max="8721" width="24.85546875" style="195" customWidth="1"/>
    <col min="8722" max="8722" width="19.42578125" style="195" customWidth="1"/>
    <col min="8723" max="8723" width="28.140625" style="195" customWidth="1"/>
    <col min="8724" max="8724" width="89.140625" style="195" customWidth="1"/>
    <col min="8725" max="8725" width="40.140625" style="195" customWidth="1"/>
    <col min="8726" max="8726" width="18.42578125" style="195" customWidth="1"/>
    <col min="8727" max="8727" width="19.42578125" style="195" customWidth="1"/>
    <col min="8728" max="8728" width="80.28515625" style="195" customWidth="1"/>
    <col min="8729" max="8729" width="31.140625" style="195" customWidth="1"/>
    <col min="8730" max="8730" width="14.42578125" style="195" customWidth="1"/>
    <col min="8731" max="8732" width="11" style="195" customWidth="1"/>
    <col min="8733" max="8960" width="14.42578125" style="195"/>
    <col min="8961" max="8961" width="6.5703125" style="195" customWidth="1"/>
    <col min="8962" max="8962" width="10.7109375" style="195" customWidth="1"/>
    <col min="8963" max="8963" width="17.5703125" style="195" customWidth="1"/>
    <col min="8964" max="8964" width="21.5703125" style="195" customWidth="1"/>
    <col min="8965" max="8965" width="52.28515625" style="195" customWidth="1"/>
    <col min="8966" max="8966" width="24.140625" style="195" customWidth="1"/>
    <col min="8967" max="8967" width="26.5703125" style="195" customWidth="1"/>
    <col min="8968" max="8968" width="25.85546875" style="195" customWidth="1"/>
    <col min="8969" max="8969" width="14" style="195" customWidth="1"/>
    <col min="8970" max="8970" width="18" style="195" customWidth="1"/>
    <col min="8971" max="8971" width="18.5703125" style="195" customWidth="1"/>
    <col min="8972" max="8972" width="20" style="195" customWidth="1"/>
    <col min="8973" max="8973" width="18.28515625" style="195" customWidth="1"/>
    <col min="8974" max="8975" width="18" style="195" customWidth="1"/>
    <col min="8976" max="8976" width="26.28515625" style="195" customWidth="1"/>
    <col min="8977" max="8977" width="24.85546875" style="195" customWidth="1"/>
    <col min="8978" max="8978" width="19.42578125" style="195" customWidth="1"/>
    <col min="8979" max="8979" width="28.140625" style="195" customWidth="1"/>
    <col min="8980" max="8980" width="89.140625" style="195" customWidth="1"/>
    <col min="8981" max="8981" width="40.140625" style="195" customWidth="1"/>
    <col min="8982" max="8982" width="18.42578125" style="195" customWidth="1"/>
    <col min="8983" max="8983" width="19.42578125" style="195" customWidth="1"/>
    <col min="8984" max="8984" width="80.28515625" style="195" customWidth="1"/>
    <col min="8985" max="8985" width="31.140625" style="195" customWidth="1"/>
    <col min="8986" max="8986" width="14.42578125" style="195" customWidth="1"/>
    <col min="8987" max="8988" width="11" style="195" customWidth="1"/>
    <col min="8989" max="9216" width="14.42578125" style="195"/>
    <col min="9217" max="9217" width="6.5703125" style="195" customWidth="1"/>
    <col min="9218" max="9218" width="10.7109375" style="195" customWidth="1"/>
    <col min="9219" max="9219" width="17.5703125" style="195" customWidth="1"/>
    <col min="9220" max="9220" width="21.5703125" style="195" customWidth="1"/>
    <col min="9221" max="9221" width="52.28515625" style="195" customWidth="1"/>
    <col min="9222" max="9222" width="24.140625" style="195" customWidth="1"/>
    <col min="9223" max="9223" width="26.5703125" style="195" customWidth="1"/>
    <col min="9224" max="9224" width="25.85546875" style="195" customWidth="1"/>
    <col min="9225" max="9225" width="14" style="195" customWidth="1"/>
    <col min="9226" max="9226" width="18" style="195" customWidth="1"/>
    <col min="9227" max="9227" width="18.5703125" style="195" customWidth="1"/>
    <col min="9228" max="9228" width="20" style="195" customWidth="1"/>
    <col min="9229" max="9229" width="18.28515625" style="195" customWidth="1"/>
    <col min="9230" max="9231" width="18" style="195" customWidth="1"/>
    <col min="9232" max="9232" width="26.28515625" style="195" customWidth="1"/>
    <col min="9233" max="9233" width="24.85546875" style="195" customWidth="1"/>
    <col min="9234" max="9234" width="19.42578125" style="195" customWidth="1"/>
    <col min="9235" max="9235" width="28.140625" style="195" customWidth="1"/>
    <col min="9236" max="9236" width="89.140625" style="195" customWidth="1"/>
    <col min="9237" max="9237" width="40.140625" style="195" customWidth="1"/>
    <col min="9238" max="9238" width="18.42578125" style="195" customWidth="1"/>
    <col min="9239" max="9239" width="19.42578125" style="195" customWidth="1"/>
    <col min="9240" max="9240" width="80.28515625" style="195" customWidth="1"/>
    <col min="9241" max="9241" width="31.140625" style="195" customWidth="1"/>
    <col min="9242" max="9242" width="14.42578125" style="195" customWidth="1"/>
    <col min="9243" max="9244" width="11" style="195" customWidth="1"/>
    <col min="9245" max="9472" width="14.42578125" style="195"/>
    <col min="9473" max="9473" width="6.5703125" style="195" customWidth="1"/>
    <col min="9474" max="9474" width="10.7109375" style="195" customWidth="1"/>
    <col min="9475" max="9475" width="17.5703125" style="195" customWidth="1"/>
    <col min="9476" max="9476" width="21.5703125" style="195" customWidth="1"/>
    <col min="9477" max="9477" width="52.28515625" style="195" customWidth="1"/>
    <col min="9478" max="9478" width="24.140625" style="195" customWidth="1"/>
    <col min="9479" max="9479" width="26.5703125" style="195" customWidth="1"/>
    <col min="9480" max="9480" width="25.85546875" style="195" customWidth="1"/>
    <col min="9481" max="9481" width="14" style="195" customWidth="1"/>
    <col min="9482" max="9482" width="18" style="195" customWidth="1"/>
    <col min="9483" max="9483" width="18.5703125" style="195" customWidth="1"/>
    <col min="9484" max="9484" width="20" style="195" customWidth="1"/>
    <col min="9485" max="9485" width="18.28515625" style="195" customWidth="1"/>
    <col min="9486" max="9487" width="18" style="195" customWidth="1"/>
    <col min="9488" max="9488" width="26.28515625" style="195" customWidth="1"/>
    <col min="9489" max="9489" width="24.85546875" style="195" customWidth="1"/>
    <col min="9490" max="9490" width="19.42578125" style="195" customWidth="1"/>
    <col min="9491" max="9491" width="28.140625" style="195" customWidth="1"/>
    <col min="9492" max="9492" width="89.140625" style="195" customWidth="1"/>
    <col min="9493" max="9493" width="40.140625" style="195" customWidth="1"/>
    <col min="9494" max="9494" width="18.42578125" style="195" customWidth="1"/>
    <col min="9495" max="9495" width="19.42578125" style="195" customWidth="1"/>
    <col min="9496" max="9496" width="80.28515625" style="195" customWidth="1"/>
    <col min="9497" max="9497" width="31.140625" style="195" customWidth="1"/>
    <col min="9498" max="9498" width="14.42578125" style="195" customWidth="1"/>
    <col min="9499" max="9500" width="11" style="195" customWidth="1"/>
    <col min="9501" max="9728" width="14.42578125" style="195"/>
    <col min="9729" max="9729" width="6.5703125" style="195" customWidth="1"/>
    <col min="9730" max="9730" width="10.7109375" style="195" customWidth="1"/>
    <col min="9731" max="9731" width="17.5703125" style="195" customWidth="1"/>
    <col min="9732" max="9732" width="21.5703125" style="195" customWidth="1"/>
    <col min="9733" max="9733" width="52.28515625" style="195" customWidth="1"/>
    <col min="9734" max="9734" width="24.140625" style="195" customWidth="1"/>
    <col min="9735" max="9735" width="26.5703125" style="195" customWidth="1"/>
    <col min="9736" max="9736" width="25.85546875" style="195" customWidth="1"/>
    <col min="9737" max="9737" width="14" style="195" customWidth="1"/>
    <col min="9738" max="9738" width="18" style="195" customWidth="1"/>
    <col min="9739" max="9739" width="18.5703125" style="195" customWidth="1"/>
    <col min="9740" max="9740" width="20" style="195" customWidth="1"/>
    <col min="9741" max="9741" width="18.28515625" style="195" customWidth="1"/>
    <col min="9742" max="9743" width="18" style="195" customWidth="1"/>
    <col min="9744" max="9744" width="26.28515625" style="195" customWidth="1"/>
    <col min="9745" max="9745" width="24.85546875" style="195" customWidth="1"/>
    <col min="9746" max="9746" width="19.42578125" style="195" customWidth="1"/>
    <col min="9747" max="9747" width="28.140625" style="195" customWidth="1"/>
    <col min="9748" max="9748" width="89.140625" style="195" customWidth="1"/>
    <col min="9749" max="9749" width="40.140625" style="195" customWidth="1"/>
    <col min="9750" max="9750" width="18.42578125" style="195" customWidth="1"/>
    <col min="9751" max="9751" width="19.42578125" style="195" customWidth="1"/>
    <col min="9752" max="9752" width="80.28515625" style="195" customWidth="1"/>
    <col min="9753" max="9753" width="31.140625" style="195" customWidth="1"/>
    <col min="9754" max="9754" width="14.42578125" style="195" customWidth="1"/>
    <col min="9755" max="9756" width="11" style="195" customWidth="1"/>
    <col min="9757" max="9984" width="14.42578125" style="195"/>
    <col min="9985" max="9985" width="6.5703125" style="195" customWidth="1"/>
    <col min="9986" max="9986" width="10.7109375" style="195" customWidth="1"/>
    <col min="9987" max="9987" width="17.5703125" style="195" customWidth="1"/>
    <col min="9988" max="9988" width="21.5703125" style="195" customWidth="1"/>
    <col min="9989" max="9989" width="52.28515625" style="195" customWidth="1"/>
    <col min="9990" max="9990" width="24.140625" style="195" customWidth="1"/>
    <col min="9991" max="9991" width="26.5703125" style="195" customWidth="1"/>
    <col min="9992" max="9992" width="25.85546875" style="195" customWidth="1"/>
    <col min="9993" max="9993" width="14" style="195" customWidth="1"/>
    <col min="9994" max="9994" width="18" style="195" customWidth="1"/>
    <col min="9995" max="9995" width="18.5703125" style="195" customWidth="1"/>
    <col min="9996" max="9996" width="20" style="195" customWidth="1"/>
    <col min="9997" max="9997" width="18.28515625" style="195" customWidth="1"/>
    <col min="9998" max="9999" width="18" style="195" customWidth="1"/>
    <col min="10000" max="10000" width="26.28515625" style="195" customWidth="1"/>
    <col min="10001" max="10001" width="24.85546875" style="195" customWidth="1"/>
    <col min="10002" max="10002" width="19.42578125" style="195" customWidth="1"/>
    <col min="10003" max="10003" width="28.140625" style="195" customWidth="1"/>
    <col min="10004" max="10004" width="89.140625" style="195" customWidth="1"/>
    <col min="10005" max="10005" width="40.140625" style="195" customWidth="1"/>
    <col min="10006" max="10006" width="18.42578125" style="195" customWidth="1"/>
    <col min="10007" max="10007" width="19.42578125" style="195" customWidth="1"/>
    <col min="10008" max="10008" width="80.28515625" style="195" customWidth="1"/>
    <col min="10009" max="10009" width="31.140625" style="195" customWidth="1"/>
    <col min="10010" max="10010" width="14.42578125" style="195" customWidth="1"/>
    <col min="10011" max="10012" width="11" style="195" customWidth="1"/>
    <col min="10013" max="10240" width="14.42578125" style="195"/>
    <col min="10241" max="10241" width="6.5703125" style="195" customWidth="1"/>
    <col min="10242" max="10242" width="10.7109375" style="195" customWidth="1"/>
    <col min="10243" max="10243" width="17.5703125" style="195" customWidth="1"/>
    <col min="10244" max="10244" width="21.5703125" style="195" customWidth="1"/>
    <col min="10245" max="10245" width="52.28515625" style="195" customWidth="1"/>
    <col min="10246" max="10246" width="24.140625" style="195" customWidth="1"/>
    <col min="10247" max="10247" width="26.5703125" style="195" customWidth="1"/>
    <col min="10248" max="10248" width="25.85546875" style="195" customWidth="1"/>
    <col min="10249" max="10249" width="14" style="195" customWidth="1"/>
    <col min="10250" max="10250" width="18" style="195" customWidth="1"/>
    <col min="10251" max="10251" width="18.5703125" style="195" customWidth="1"/>
    <col min="10252" max="10252" width="20" style="195" customWidth="1"/>
    <col min="10253" max="10253" width="18.28515625" style="195" customWidth="1"/>
    <col min="10254" max="10255" width="18" style="195" customWidth="1"/>
    <col min="10256" max="10256" width="26.28515625" style="195" customWidth="1"/>
    <col min="10257" max="10257" width="24.85546875" style="195" customWidth="1"/>
    <col min="10258" max="10258" width="19.42578125" style="195" customWidth="1"/>
    <col min="10259" max="10259" width="28.140625" style="195" customWidth="1"/>
    <col min="10260" max="10260" width="89.140625" style="195" customWidth="1"/>
    <col min="10261" max="10261" width="40.140625" style="195" customWidth="1"/>
    <col min="10262" max="10262" width="18.42578125" style="195" customWidth="1"/>
    <col min="10263" max="10263" width="19.42578125" style="195" customWidth="1"/>
    <col min="10264" max="10264" width="80.28515625" style="195" customWidth="1"/>
    <col min="10265" max="10265" width="31.140625" style="195" customWidth="1"/>
    <col min="10266" max="10266" width="14.42578125" style="195" customWidth="1"/>
    <col min="10267" max="10268" width="11" style="195" customWidth="1"/>
    <col min="10269" max="10496" width="14.42578125" style="195"/>
    <col min="10497" max="10497" width="6.5703125" style="195" customWidth="1"/>
    <col min="10498" max="10498" width="10.7109375" style="195" customWidth="1"/>
    <col min="10499" max="10499" width="17.5703125" style="195" customWidth="1"/>
    <col min="10500" max="10500" width="21.5703125" style="195" customWidth="1"/>
    <col min="10501" max="10501" width="52.28515625" style="195" customWidth="1"/>
    <col min="10502" max="10502" width="24.140625" style="195" customWidth="1"/>
    <col min="10503" max="10503" width="26.5703125" style="195" customWidth="1"/>
    <col min="10504" max="10504" width="25.85546875" style="195" customWidth="1"/>
    <col min="10505" max="10505" width="14" style="195" customWidth="1"/>
    <col min="10506" max="10506" width="18" style="195" customWidth="1"/>
    <col min="10507" max="10507" width="18.5703125" style="195" customWidth="1"/>
    <col min="10508" max="10508" width="20" style="195" customWidth="1"/>
    <col min="10509" max="10509" width="18.28515625" style="195" customWidth="1"/>
    <col min="10510" max="10511" width="18" style="195" customWidth="1"/>
    <col min="10512" max="10512" width="26.28515625" style="195" customWidth="1"/>
    <col min="10513" max="10513" width="24.85546875" style="195" customWidth="1"/>
    <col min="10514" max="10514" width="19.42578125" style="195" customWidth="1"/>
    <col min="10515" max="10515" width="28.140625" style="195" customWidth="1"/>
    <col min="10516" max="10516" width="89.140625" style="195" customWidth="1"/>
    <col min="10517" max="10517" width="40.140625" style="195" customWidth="1"/>
    <col min="10518" max="10518" width="18.42578125" style="195" customWidth="1"/>
    <col min="10519" max="10519" width="19.42578125" style="195" customWidth="1"/>
    <col min="10520" max="10520" width="80.28515625" style="195" customWidth="1"/>
    <col min="10521" max="10521" width="31.140625" style="195" customWidth="1"/>
    <col min="10522" max="10522" width="14.42578125" style="195" customWidth="1"/>
    <col min="10523" max="10524" width="11" style="195" customWidth="1"/>
    <col min="10525" max="10752" width="14.42578125" style="195"/>
    <col min="10753" max="10753" width="6.5703125" style="195" customWidth="1"/>
    <col min="10754" max="10754" width="10.7109375" style="195" customWidth="1"/>
    <col min="10755" max="10755" width="17.5703125" style="195" customWidth="1"/>
    <col min="10756" max="10756" width="21.5703125" style="195" customWidth="1"/>
    <col min="10757" max="10757" width="52.28515625" style="195" customWidth="1"/>
    <col min="10758" max="10758" width="24.140625" style="195" customWidth="1"/>
    <col min="10759" max="10759" width="26.5703125" style="195" customWidth="1"/>
    <col min="10760" max="10760" width="25.85546875" style="195" customWidth="1"/>
    <col min="10761" max="10761" width="14" style="195" customWidth="1"/>
    <col min="10762" max="10762" width="18" style="195" customWidth="1"/>
    <col min="10763" max="10763" width="18.5703125" style="195" customWidth="1"/>
    <col min="10764" max="10764" width="20" style="195" customWidth="1"/>
    <col min="10765" max="10765" width="18.28515625" style="195" customWidth="1"/>
    <col min="10766" max="10767" width="18" style="195" customWidth="1"/>
    <col min="10768" max="10768" width="26.28515625" style="195" customWidth="1"/>
    <col min="10769" max="10769" width="24.85546875" style="195" customWidth="1"/>
    <col min="10770" max="10770" width="19.42578125" style="195" customWidth="1"/>
    <col min="10771" max="10771" width="28.140625" style="195" customWidth="1"/>
    <col min="10772" max="10772" width="89.140625" style="195" customWidth="1"/>
    <col min="10773" max="10773" width="40.140625" style="195" customWidth="1"/>
    <col min="10774" max="10774" width="18.42578125" style="195" customWidth="1"/>
    <col min="10775" max="10775" width="19.42578125" style="195" customWidth="1"/>
    <col min="10776" max="10776" width="80.28515625" style="195" customWidth="1"/>
    <col min="10777" max="10777" width="31.140625" style="195" customWidth="1"/>
    <col min="10778" max="10778" width="14.42578125" style="195" customWidth="1"/>
    <col min="10779" max="10780" width="11" style="195" customWidth="1"/>
    <col min="10781" max="11008" width="14.42578125" style="195"/>
    <col min="11009" max="11009" width="6.5703125" style="195" customWidth="1"/>
    <col min="11010" max="11010" width="10.7109375" style="195" customWidth="1"/>
    <col min="11011" max="11011" width="17.5703125" style="195" customWidth="1"/>
    <col min="11012" max="11012" width="21.5703125" style="195" customWidth="1"/>
    <col min="11013" max="11013" width="52.28515625" style="195" customWidth="1"/>
    <col min="11014" max="11014" width="24.140625" style="195" customWidth="1"/>
    <col min="11015" max="11015" width="26.5703125" style="195" customWidth="1"/>
    <col min="11016" max="11016" width="25.85546875" style="195" customWidth="1"/>
    <col min="11017" max="11017" width="14" style="195" customWidth="1"/>
    <col min="11018" max="11018" width="18" style="195" customWidth="1"/>
    <col min="11019" max="11019" width="18.5703125" style="195" customWidth="1"/>
    <col min="11020" max="11020" width="20" style="195" customWidth="1"/>
    <col min="11021" max="11021" width="18.28515625" style="195" customWidth="1"/>
    <col min="11022" max="11023" width="18" style="195" customWidth="1"/>
    <col min="11024" max="11024" width="26.28515625" style="195" customWidth="1"/>
    <col min="11025" max="11025" width="24.85546875" style="195" customWidth="1"/>
    <col min="11026" max="11026" width="19.42578125" style="195" customWidth="1"/>
    <col min="11027" max="11027" width="28.140625" style="195" customWidth="1"/>
    <col min="11028" max="11028" width="89.140625" style="195" customWidth="1"/>
    <col min="11029" max="11029" width="40.140625" style="195" customWidth="1"/>
    <col min="11030" max="11030" width="18.42578125" style="195" customWidth="1"/>
    <col min="11031" max="11031" width="19.42578125" style="195" customWidth="1"/>
    <col min="11032" max="11032" width="80.28515625" style="195" customWidth="1"/>
    <col min="11033" max="11033" width="31.140625" style="195" customWidth="1"/>
    <col min="11034" max="11034" width="14.42578125" style="195" customWidth="1"/>
    <col min="11035" max="11036" width="11" style="195" customWidth="1"/>
    <col min="11037" max="11264" width="14.42578125" style="195"/>
    <col min="11265" max="11265" width="6.5703125" style="195" customWidth="1"/>
    <col min="11266" max="11266" width="10.7109375" style="195" customWidth="1"/>
    <col min="11267" max="11267" width="17.5703125" style="195" customWidth="1"/>
    <col min="11268" max="11268" width="21.5703125" style="195" customWidth="1"/>
    <col min="11269" max="11269" width="52.28515625" style="195" customWidth="1"/>
    <col min="11270" max="11270" width="24.140625" style="195" customWidth="1"/>
    <col min="11271" max="11271" width="26.5703125" style="195" customWidth="1"/>
    <col min="11272" max="11272" width="25.85546875" style="195" customWidth="1"/>
    <col min="11273" max="11273" width="14" style="195" customWidth="1"/>
    <col min="11274" max="11274" width="18" style="195" customWidth="1"/>
    <col min="11275" max="11275" width="18.5703125" style="195" customWidth="1"/>
    <col min="11276" max="11276" width="20" style="195" customWidth="1"/>
    <col min="11277" max="11277" width="18.28515625" style="195" customWidth="1"/>
    <col min="11278" max="11279" width="18" style="195" customWidth="1"/>
    <col min="11280" max="11280" width="26.28515625" style="195" customWidth="1"/>
    <col min="11281" max="11281" width="24.85546875" style="195" customWidth="1"/>
    <col min="11282" max="11282" width="19.42578125" style="195" customWidth="1"/>
    <col min="11283" max="11283" width="28.140625" style="195" customWidth="1"/>
    <col min="11284" max="11284" width="89.140625" style="195" customWidth="1"/>
    <col min="11285" max="11285" width="40.140625" style="195" customWidth="1"/>
    <col min="11286" max="11286" width="18.42578125" style="195" customWidth="1"/>
    <col min="11287" max="11287" width="19.42578125" style="195" customWidth="1"/>
    <col min="11288" max="11288" width="80.28515625" style="195" customWidth="1"/>
    <col min="11289" max="11289" width="31.140625" style="195" customWidth="1"/>
    <col min="11290" max="11290" width="14.42578125" style="195" customWidth="1"/>
    <col min="11291" max="11292" width="11" style="195" customWidth="1"/>
    <col min="11293" max="11520" width="14.42578125" style="195"/>
    <col min="11521" max="11521" width="6.5703125" style="195" customWidth="1"/>
    <col min="11522" max="11522" width="10.7109375" style="195" customWidth="1"/>
    <col min="11523" max="11523" width="17.5703125" style="195" customWidth="1"/>
    <col min="11524" max="11524" width="21.5703125" style="195" customWidth="1"/>
    <col min="11525" max="11525" width="52.28515625" style="195" customWidth="1"/>
    <col min="11526" max="11526" width="24.140625" style="195" customWidth="1"/>
    <col min="11527" max="11527" width="26.5703125" style="195" customWidth="1"/>
    <col min="11528" max="11528" width="25.85546875" style="195" customWidth="1"/>
    <col min="11529" max="11529" width="14" style="195" customWidth="1"/>
    <col min="11530" max="11530" width="18" style="195" customWidth="1"/>
    <col min="11531" max="11531" width="18.5703125" style="195" customWidth="1"/>
    <col min="11532" max="11532" width="20" style="195" customWidth="1"/>
    <col min="11533" max="11533" width="18.28515625" style="195" customWidth="1"/>
    <col min="11534" max="11535" width="18" style="195" customWidth="1"/>
    <col min="11536" max="11536" width="26.28515625" style="195" customWidth="1"/>
    <col min="11537" max="11537" width="24.85546875" style="195" customWidth="1"/>
    <col min="11538" max="11538" width="19.42578125" style="195" customWidth="1"/>
    <col min="11539" max="11539" width="28.140625" style="195" customWidth="1"/>
    <col min="11540" max="11540" width="89.140625" style="195" customWidth="1"/>
    <col min="11541" max="11541" width="40.140625" style="195" customWidth="1"/>
    <col min="11542" max="11542" width="18.42578125" style="195" customWidth="1"/>
    <col min="11543" max="11543" width="19.42578125" style="195" customWidth="1"/>
    <col min="11544" max="11544" width="80.28515625" style="195" customWidth="1"/>
    <col min="11545" max="11545" width="31.140625" style="195" customWidth="1"/>
    <col min="11546" max="11546" width="14.42578125" style="195" customWidth="1"/>
    <col min="11547" max="11548" width="11" style="195" customWidth="1"/>
    <col min="11549" max="11776" width="14.42578125" style="195"/>
    <col min="11777" max="11777" width="6.5703125" style="195" customWidth="1"/>
    <col min="11778" max="11778" width="10.7109375" style="195" customWidth="1"/>
    <col min="11779" max="11779" width="17.5703125" style="195" customWidth="1"/>
    <col min="11780" max="11780" width="21.5703125" style="195" customWidth="1"/>
    <col min="11781" max="11781" width="52.28515625" style="195" customWidth="1"/>
    <col min="11782" max="11782" width="24.140625" style="195" customWidth="1"/>
    <col min="11783" max="11783" width="26.5703125" style="195" customWidth="1"/>
    <col min="11784" max="11784" width="25.85546875" style="195" customWidth="1"/>
    <col min="11785" max="11785" width="14" style="195" customWidth="1"/>
    <col min="11786" max="11786" width="18" style="195" customWidth="1"/>
    <col min="11787" max="11787" width="18.5703125" style="195" customWidth="1"/>
    <col min="11788" max="11788" width="20" style="195" customWidth="1"/>
    <col min="11789" max="11789" width="18.28515625" style="195" customWidth="1"/>
    <col min="11790" max="11791" width="18" style="195" customWidth="1"/>
    <col min="11792" max="11792" width="26.28515625" style="195" customWidth="1"/>
    <col min="11793" max="11793" width="24.85546875" style="195" customWidth="1"/>
    <col min="11794" max="11794" width="19.42578125" style="195" customWidth="1"/>
    <col min="11795" max="11795" width="28.140625" style="195" customWidth="1"/>
    <col min="11796" max="11796" width="89.140625" style="195" customWidth="1"/>
    <col min="11797" max="11797" width="40.140625" style="195" customWidth="1"/>
    <col min="11798" max="11798" width="18.42578125" style="195" customWidth="1"/>
    <col min="11799" max="11799" width="19.42578125" style="195" customWidth="1"/>
    <col min="11800" max="11800" width="80.28515625" style="195" customWidth="1"/>
    <col min="11801" max="11801" width="31.140625" style="195" customWidth="1"/>
    <col min="11802" max="11802" width="14.42578125" style="195" customWidth="1"/>
    <col min="11803" max="11804" width="11" style="195" customWidth="1"/>
    <col min="11805" max="12032" width="14.42578125" style="195"/>
    <col min="12033" max="12033" width="6.5703125" style="195" customWidth="1"/>
    <col min="12034" max="12034" width="10.7109375" style="195" customWidth="1"/>
    <col min="12035" max="12035" width="17.5703125" style="195" customWidth="1"/>
    <col min="12036" max="12036" width="21.5703125" style="195" customWidth="1"/>
    <col min="12037" max="12037" width="52.28515625" style="195" customWidth="1"/>
    <col min="12038" max="12038" width="24.140625" style="195" customWidth="1"/>
    <col min="12039" max="12039" width="26.5703125" style="195" customWidth="1"/>
    <col min="12040" max="12040" width="25.85546875" style="195" customWidth="1"/>
    <col min="12041" max="12041" width="14" style="195" customWidth="1"/>
    <col min="12042" max="12042" width="18" style="195" customWidth="1"/>
    <col min="12043" max="12043" width="18.5703125" style="195" customWidth="1"/>
    <col min="12044" max="12044" width="20" style="195" customWidth="1"/>
    <col min="12045" max="12045" width="18.28515625" style="195" customWidth="1"/>
    <col min="12046" max="12047" width="18" style="195" customWidth="1"/>
    <col min="12048" max="12048" width="26.28515625" style="195" customWidth="1"/>
    <col min="12049" max="12049" width="24.85546875" style="195" customWidth="1"/>
    <col min="12050" max="12050" width="19.42578125" style="195" customWidth="1"/>
    <col min="12051" max="12051" width="28.140625" style="195" customWidth="1"/>
    <col min="12052" max="12052" width="89.140625" style="195" customWidth="1"/>
    <col min="12053" max="12053" width="40.140625" style="195" customWidth="1"/>
    <col min="12054" max="12054" width="18.42578125" style="195" customWidth="1"/>
    <col min="12055" max="12055" width="19.42578125" style="195" customWidth="1"/>
    <col min="12056" max="12056" width="80.28515625" style="195" customWidth="1"/>
    <col min="12057" max="12057" width="31.140625" style="195" customWidth="1"/>
    <col min="12058" max="12058" width="14.42578125" style="195" customWidth="1"/>
    <col min="12059" max="12060" width="11" style="195" customWidth="1"/>
    <col min="12061" max="12288" width="14.42578125" style="195"/>
    <col min="12289" max="12289" width="6.5703125" style="195" customWidth="1"/>
    <col min="12290" max="12290" width="10.7109375" style="195" customWidth="1"/>
    <col min="12291" max="12291" width="17.5703125" style="195" customWidth="1"/>
    <col min="12292" max="12292" width="21.5703125" style="195" customWidth="1"/>
    <col min="12293" max="12293" width="52.28515625" style="195" customWidth="1"/>
    <col min="12294" max="12294" width="24.140625" style="195" customWidth="1"/>
    <col min="12295" max="12295" width="26.5703125" style="195" customWidth="1"/>
    <col min="12296" max="12296" width="25.85546875" style="195" customWidth="1"/>
    <col min="12297" max="12297" width="14" style="195" customWidth="1"/>
    <col min="12298" max="12298" width="18" style="195" customWidth="1"/>
    <col min="12299" max="12299" width="18.5703125" style="195" customWidth="1"/>
    <col min="12300" max="12300" width="20" style="195" customWidth="1"/>
    <col min="12301" max="12301" width="18.28515625" style="195" customWidth="1"/>
    <col min="12302" max="12303" width="18" style="195" customWidth="1"/>
    <col min="12304" max="12304" width="26.28515625" style="195" customWidth="1"/>
    <col min="12305" max="12305" width="24.85546875" style="195" customWidth="1"/>
    <col min="12306" max="12306" width="19.42578125" style="195" customWidth="1"/>
    <col min="12307" max="12307" width="28.140625" style="195" customWidth="1"/>
    <col min="12308" max="12308" width="89.140625" style="195" customWidth="1"/>
    <col min="12309" max="12309" width="40.140625" style="195" customWidth="1"/>
    <col min="12310" max="12310" width="18.42578125" style="195" customWidth="1"/>
    <col min="12311" max="12311" width="19.42578125" style="195" customWidth="1"/>
    <col min="12312" max="12312" width="80.28515625" style="195" customWidth="1"/>
    <col min="12313" max="12313" width="31.140625" style="195" customWidth="1"/>
    <col min="12314" max="12314" width="14.42578125" style="195" customWidth="1"/>
    <col min="12315" max="12316" width="11" style="195" customWidth="1"/>
    <col min="12317" max="12544" width="14.42578125" style="195"/>
    <col min="12545" max="12545" width="6.5703125" style="195" customWidth="1"/>
    <col min="12546" max="12546" width="10.7109375" style="195" customWidth="1"/>
    <col min="12547" max="12547" width="17.5703125" style="195" customWidth="1"/>
    <col min="12548" max="12548" width="21.5703125" style="195" customWidth="1"/>
    <col min="12549" max="12549" width="52.28515625" style="195" customWidth="1"/>
    <col min="12550" max="12550" width="24.140625" style="195" customWidth="1"/>
    <col min="12551" max="12551" width="26.5703125" style="195" customWidth="1"/>
    <col min="12552" max="12552" width="25.85546875" style="195" customWidth="1"/>
    <col min="12553" max="12553" width="14" style="195" customWidth="1"/>
    <col min="12554" max="12554" width="18" style="195" customWidth="1"/>
    <col min="12555" max="12555" width="18.5703125" style="195" customWidth="1"/>
    <col min="12556" max="12556" width="20" style="195" customWidth="1"/>
    <col min="12557" max="12557" width="18.28515625" style="195" customWidth="1"/>
    <col min="12558" max="12559" width="18" style="195" customWidth="1"/>
    <col min="12560" max="12560" width="26.28515625" style="195" customWidth="1"/>
    <col min="12561" max="12561" width="24.85546875" style="195" customWidth="1"/>
    <col min="12562" max="12562" width="19.42578125" style="195" customWidth="1"/>
    <col min="12563" max="12563" width="28.140625" style="195" customWidth="1"/>
    <col min="12564" max="12564" width="89.140625" style="195" customWidth="1"/>
    <col min="12565" max="12565" width="40.140625" style="195" customWidth="1"/>
    <col min="12566" max="12566" width="18.42578125" style="195" customWidth="1"/>
    <col min="12567" max="12567" width="19.42578125" style="195" customWidth="1"/>
    <col min="12568" max="12568" width="80.28515625" style="195" customWidth="1"/>
    <col min="12569" max="12569" width="31.140625" style="195" customWidth="1"/>
    <col min="12570" max="12570" width="14.42578125" style="195" customWidth="1"/>
    <col min="12571" max="12572" width="11" style="195" customWidth="1"/>
    <col min="12573" max="12800" width="14.42578125" style="195"/>
    <col min="12801" max="12801" width="6.5703125" style="195" customWidth="1"/>
    <col min="12802" max="12802" width="10.7109375" style="195" customWidth="1"/>
    <col min="12803" max="12803" width="17.5703125" style="195" customWidth="1"/>
    <col min="12804" max="12804" width="21.5703125" style="195" customWidth="1"/>
    <col min="12805" max="12805" width="52.28515625" style="195" customWidth="1"/>
    <col min="12806" max="12806" width="24.140625" style="195" customWidth="1"/>
    <col min="12807" max="12807" width="26.5703125" style="195" customWidth="1"/>
    <col min="12808" max="12808" width="25.85546875" style="195" customWidth="1"/>
    <col min="12809" max="12809" width="14" style="195" customWidth="1"/>
    <col min="12810" max="12810" width="18" style="195" customWidth="1"/>
    <col min="12811" max="12811" width="18.5703125" style="195" customWidth="1"/>
    <col min="12812" max="12812" width="20" style="195" customWidth="1"/>
    <col min="12813" max="12813" width="18.28515625" style="195" customWidth="1"/>
    <col min="12814" max="12815" width="18" style="195" customWidth="1"/>
    <col min="12816" max="12816" width="26.28515625" style="195" customWidth="1"/>
    <col min="12817" max="12817" width="24.85546875" style="195" customWidth="1"/>
    <col min="12818" max="12818" width="19.42578125" style="195" customWidth="1"/>
    <col min="12819" max="12819" width="28.140625" style="195" customWidth="1"/>
    <col min="12820" max="12820" width="89.140625" style="195" customWidth="1"/>
    <col min="12821" max="12821" width="40.140625" style="195" customWidth="1"/>
    <col min="12822" max="12822" width="18.42578125" style="195" customWidth="1"/>
    <col min="12823" max="12823" width="19.42578125" style="195" customWidth="1"/>
    <col min="12824" max="12824" width="80.28515625" style="195" customWidth="1"/>
    <col min="12825" max="12825" width="31.140625" style="195" customWidth="1"/>
    <col min="12826" max="12826" width="14.42578125" style="195" customWidth="1"/>
    <col min="12827" max="12828" width="11" style="195" customWidth="1"/>
    <col min="12829" max="13056" width="14.42578125" style="195"/>
    <col min="13057" max="13057" width="6.5703125" style="195" customWidth="1"/>
    <col min="13058" max="13058" width="10.7109375" style="195" customWidth="1"/>
    <col min="13059" max="13059" width="17.5703125" style="195" customWidth="1"/>
    <col min="13060" max="13060" width="21.5703125" style="195" customWidth="1"/>
    <col min="13061" max="13061" width="52.28515625" style="195" customWidth="1"/>
    <col min="13062" max="13062" width="24.140625" style="195" customWidth="1"/>
    <col min="13063" max="13063" width="26.5703125" style="195" customWidth="1"/>
    <col min="13064" max="13064" width="25.85546875" style="195" customWidth="1"/>
    <col min="13065" max="13065" width="14" style="195" customWidth="1"/>
    <col min="13066" max="13066" width="18" style="195" customWidth="1"/>
    <col min="13067" max="13067" width="18.5703125" style="195" customWidth="1"/>
    <col min="13068" max="13068" width="20" style="195" customWidth="1"/>
    <col min="13069" max="13069" width="18.28515625" style="195" customWidth="1"/>
    <col min="13070" max="13071" width="18" style="195" customWidth="1"/>
    <col min="13072" max="13072" width="26.28515625" style="195" customWidth="1"/>
    <col min="13073" max="13073" width="24.85546875" style="195" customWidth="1"/>
    <col min="13074" max="13074" width="19.42578125" style="195" customWidth="1"/>
    <col min="13075" max="13075" width="28.140625" style="195" customWidth="1"/>
    <col min="13076" max="13076" width="89.140625" style="195" customWidth="1"/>
    <col min="13077" max="13077" width="40.140625" style="195" customWidth="1"/>
    <col min="13078" max="13078" width="18.42578125" style="195" customWidth="1"/>
    <col min="13079" max="13079" width="19.42578125" style="195" customWidth="1"/>
    <col min="13080" max="13080" width="80.28515625" style="195" customWidth="1"/>
    <col min="13081" max="13081" width="31.140625" style="195" customWidth="1"/>
    <col min="13082" max="13082" width="14.42578125" style="195" customWidth="1"/>
    <col min="13083" max="13084" width="11" style="195" customWidth="1"/>
    <col min="13085" max="13312" width="14.42578125" style="195"/>
    <col min="13313" max="13313" width="6.5703125" style="195" customWidth="1"/>
    <col min="13314" max="13314" width="10.7109375" style="195" customWidth="1"/>
    <col min="13315" max="13315" width="17.5703125" style="195" customWidth="1"/>
    <col min="13316" max="13316" width="21.5703125" style="195" customWidth="1"/>
    <col min="13317" max="13317" width="52.28515625" style="195" customWidth="1"/>
    <col min="13318" max="13318" width="24.140625" style="195" customWidth="1"/>
    <col min="13319" max="13319" width="26.5703125" style="195" customWidth="1"/>
    <col min="13320" max="13320" width="25.85546875" style="195" customWidth="1"/>
    <col min="13321" max="13321" width="14" style="195" customWidth="1"/>
    <col min="13322" max="13322" width="18" style="195" customWidth="1"/>
    <col min="13323" max="13323" width="18.5703125" style="195" customWidth="1"/>
    <col min="13324" max="13324" width="20" style="195" customWidth="1"/>
    <col min="13325" max="13325" width="18.28515625" style="195" customWidth="1"/>
    <col min="13326" max="13327" width="18" style="195" customWidth="1"/>
    <col min="13328" max="13328" width="26.28515625" style="195" customWidth="1"/>
    <col min="13329" max="13329" width="24.85546875" style="195" customWidth="1"/>
    <col min="13330" max="13330" width="19.42578125" style="195" customWidth="1"/>
    <col min="13331" max="13331" width="28.140625" style="195" customWidth="1"/>
    <col min="13332" max="13332" width="89.140625" style="195" customWidth="1"/>
    <col min="13333" max="13333" width="40.140625" style="195" customWidth="1"/>
    <col min="13334" max="13334" width="18.42578125" style="195" customWidth="1"/>
    <col min="13335" max="13335" width="19.42578125" style="195" customWidth="1"/>
    <col min="13336" max="13336" width="80.28515625" style="195" customWidth="1"/>
    <col min="13337" max="13337" width="31.140625" style="195" customWidth="1"/>
    <col min="13338" max="13338" width="14.42578125" style="195" customWidth="1"/>
    <col min="13339" max="13340" width="11" style="195" customWidth="1"/>
    <col min="13341" max="13568" width="14.42578125" style="195"/>
    <col min="13569" max="13569" width="6.5703125" style="195" customWidth="1"/>
    <col min="13570" max="13570" width="10.7109375" style="195" customWidth="1"/>
    <col min="13571" max="13571" width="17.5703125" style="195" customWidth="1"/>
    <col min="13572" max="13572" width="21.5703125" style="195" customWidth="1"/>
    <col min="13573" max="13573" width="52.28515625" style="195" customWidth="1"/>
    <col min="13574" max="13574" width="24.140625" style="195" customWidth="1"/>
    <col min="13575" max="13575" width="26.5703125" style="195" customWidth="1"/>
    <col min="13576" max="13576" width="25.85546875" style="195" customWidth="1"/>
    <col min="13577" max="13577" width="14" style="195" customWidth="1"/>
    <col min="13578" max="13578" width="18" style="195" customWidth="1"/>
    <col min="13579" max="13579" width="18.5703125" style="195" customWidth="1"/>
    <col min="13580" max="13580" width="20" style="195" customWidth="1"/>
    <col min="13581" max="13581" width="18.28515625" style="195" customWidth="1"/>
    <col min="13582" max="13583" width="18" style="195" customWidth="1"/>
    <col min="13584" max="13584" width="26.28515625" style="195" customWidth="1"/>
    <col min="13585" max="13585" width="24.85546875" style="195" customWidth="1"/>
    <col min="13586" max="13586" width="19.42578125" style="195" customWidth="1"/>
    <col min="13587" max="13587" width="28.140625" style="195" customWidth="1"/>
    <col min="13588" max="13588" width="89.140625" style="195" customWidth="1"/>
    <col min="13589" max="13589" width="40.140625" style="195" customWidth="1"/>
    <col min="13590" max="13590" width="18.42578125" style="195" customWidth="1"/>
    <col min="13591" max="13591" width="19.42578125" style="195" customWidth="1"/>
    <col min="13592" max="13592" width="80.28515625" style="195" customWidth="1"/>
    <col min="13593" max="13593" width="31.140625" style="195" customWidth="1"/>
    <col min="13594" max="13594" width="14.42578125" style="195" customWidth="1"/>
    <col min="13595" max="13596" width="11" style="195" customWidth="1"/>
    <col min="13597" max="13824" width="14.42578125" style="195"/>
    <col min="13825" max="13825" width="6.5703125" style="195" customWidth="1"/>
    <col min="13826" max="13826" width="10.7109375" style="195" customWidth="1"/>
    <col min="13827" max="13827" width="17.5703125" style="195" customWidth="1"/>
    <col min="13828" max="13828" width="21.5703125" style="195" customWidth="1"/>
    <col min="13829" max="13829" width="52.28515625" style="195" customWidth="1"/>
    <col min="13830" max="13830" width="24.140625" style="195" customWidth="1"/>
    <col min="13831" max="13831" width="26.5703125" style="195" customWidth="1"/>
    <col min="13832" max="13832" width="25.85546875" style="195" customWidth="1"/>
    <col min="13833" max="13833" width="14" style="195" customWidth="1"/>
    <col min="13834" max="13834" width="18" style="195" customWidth="1"/>
    <col min="13835" max="13835" width="18.5703125" style="195" customWidth="1"/>
    <col min="13836" max="13836" width="20" style="195" customWidth="1"/>
    <col min="13837" max="13837" width="18.28515625" style="195" customWidth="1"/>
    <col min="13838" max="13839" width="18" style="195" customWidth="1"/>
    <col min="13840" max="13840" width="26.28515625" style="195" customWidth="1"/>
    <col min="13841" max="13841" width="24.85546875" style="195" customWidth="1"/>
    <col min="13842" max="13842" width="19.42578125" style="195" customWidth="1"/>
    <col min="13843" max="13843" width="28.140625" style="195" customWidth="1"/>
    <col min="13844" max="13844" width="89.140625" style="195" customWidth="1"/>
    <col min="13845" max="13845" width="40.140625" style="195" customWidth="1"/>
    <col min="13846" max="13846" width="18.42578125" style="195" customWidth="1"/>
    <col min="13847" max="13847" width="19.42578125" style="195" customWidth="1"/>
    <col min="13848" max="13848" width="80.28515625" style="195" customWidth="1"/>
    <col min="13849" max="13849" width="31.140625" style="195" customWidth="1"/>
    <col min="13850" max="13850" width="14.42578125" style="195" customWidth="1"/>
    <col min="13851" max="13852" width="11" style="195" customWidth="1"/>
    <col min="13853" max="14080" width="14.42578125" style="195"/>
    <col min="14081" max="14081" width="6.5703125" style="195" customWidth="1"/>
    <col min="14082" max="14082" width="10.7109375" style="195" customWidth="1"/>
    <col min="14083" max="14083" width="17.5703125" style="195" customWidth="1"/>
    <col min="14084" max="14084" width="21.5703125" style="195" customWidth="1"/>
    <col min="14085" max="14085" width="52.28515625" style="195" customWidth="1"/>
    <col min="14086" max="14086" width="24.140625" style="195" customWidth="1"/>
    <col min="14087" max="14087" width="26.5703125" style="195" customWidth="1"/>
    <col min="14088" max="14088" width="25.85546875" style="195" customWidth="1"/>
    <col min="14089" max="14089" width="14" style="195" customWidth="1"/>
    <col min="14090" max="14090" width="18" style="195" customWidth="1"/>
    <col min="14091" max="14091" width="18.5703125" style="195" customWidth="1"/>
    <col min="14092" max="14092" width="20" style="195" customWidth="1"/>
    <col min="14093" max="14093" width="18.28515625" style="195" customWidth="1"/>
    <col min="14094" max="14095" width="18" style="195" customWidth="1"/>
    <col min="14096" max="14096" width="26.28515625" style="195" customWidth="1"/>
    <col min="14097" max="14097" width="24.85546875" style="195" customWidth="1"/>
    <col min="14098" max="14098" width="19.42578125" style="195" customWidth="1"/>
    <col min="14099" max="14099" width="28.140625" style="195" customWidth="1"/>
    <col min="14100" max="14100" width="89.140625" style="195" customWidth="1"/>
    <col min="14101" max="14101" width="40.140625" style="195" customWidth="1"/>
    <col min="14102" max="14102" width="18.42578125" style="195" customWidth="1"/>
    <col min="14103" max="14103" width="19.42578125" style="195" customWidth="1"/>
    <col min="14104" max="14104" width="80.28515625" style="195" customWidth="1"/>
    <col min="14105" max="14105" width="31.140625" style="195" customWidth="1"/>
    <col min="14106" max="14106" width="14.42578125" style="195" customWidth="1"/>
    <col min="14107" max="14108" width="11" style="195" customWidth="1"/>
    <col min="14109" max="14336" width="14.42578125" style="195"/>
    <col min="14337" max="14337" width="6.5703125" style="195" customWidth="1"/>
    <col min="14338" max="14338" width="10.7109375" style="195" customWidth="1"/>
    <col min="14339" max="14339" width="17.5703125" style="195" customWidth="1"/>
    <col min="14340" max="14340" width="21.5703125" style="195" customWidth="1"/>
    <col min="14341" max="14341" width="52.28515625" style="195" customWidth="1"/>
    <col min="14342" max="14342" width="24.140625" style="195" customWidth="1"/>
    <col min="14343" max="14343" width="26.5703125" style="195" customWidth="1"/>
    <col min="14344" max="14344" width="25.85546875" style="195" customWidth="1"/>
    <col min="14345" max="14345" width="14" style="195" customWidth="1"/>
    <col min="14346" max="14346" width="18" style="195" customWidth="1"/>
    <col min="14347" max="14347" width="18.5703125" style="195" customWidth="1"/>
    <col min="14348" max="14348" width="20" style="195" customWidth="1"/>
    <col min="14349" max="14349" width="18.28515625" style="195" customWidth="1"/>
    <col min="14350" max="14351" width="18" style="195" customWidth="1"/>
    <col min="14352" max="14352" width="26.28515625" style="195" customWidth="1"/>
    <col min="14353" max="14353" width="24.85546875" style="195" customWidth="1"/>
    <col min="14354" max="14354" width="19.42578125" style="195" customWidth="1"/>
    <col min="14355" max="14355" width="28.140625" style="195" customWidth="1"/>
    <col min="14356" max="14356" width="89.140625" style="195" customWidth="1"/>
    <col min="14357" max="14357" width="40.140625" style="195" customWidth="1"/>
    <col min="14358" max="14358" width="18.42578125" style="195" customWidth="1"/>
    <col min="14359" max="14359" width="19.42578125" style="195" customWidth="1"/>
    <col min="14360" max="14360" width="80.28515625" style="195" customWidth="1"/>
    <col min="14361" max="14361" width="31.140625" style="195" customWidth="1"/>
    <col min="14362" max="14362" width="14.42578125" style="195" customWidth="1"/>
    <col min="14363" max="14364" width="11" style="195" customWidth="1"/>
    <col min="14365" max="14592" width="14.42578125" style="195"/>
    <col min="14593" max="14593" width="6.5703125" style="195" customWidth="1"/>
    <col min="14594" max="14594" width="10.7109375" style="195" customWidth="1"/>
    <col min="14595" max="14595" width="17.5703125" style="195" customWidth="1"/>
    <col min="14596" max="14596" width="21.5703125" style="195" customWidth="1"/>
    <col min="14597" max="14597" width="52.28515625" style="195" customWidth="1"/>
    <col min="14598" max="14598" width="24.140625" style="195" customWidth="1"/>
    <col min="14599" max="14599" width="26.5703125" style="195" customWidth="1"/>
    <col min="14600" max="14600" width="25.85546875" style="195" customWidth="1"/>
    <col min="14601" max="14601" width="14" style="195" customWidth="1"/>
    <col min="14602" max="14602" width="18" style="195" customWidth="1"/>
    <col min="14603" max="14603" width="18.5703125" style="195" customWidth="1"/>
    <col min="14604" max="14604" width="20" style="195" customWidth="1"/>
    <col min="14605" max="14605" width="18.28515625" style="195" customWidth="1"/>
    <col min="14606" max="14607" width="18" style="195" customWidth="1"/>
    <col min="14608" max="14608" width="26.28515625" style="195" customWidth="1"/>
    <col min="14609" max="14609" width="24.85546875" style="195" customWidth="1"/>
    <col min="14610" max="14610" width="19.42578125" style="195" customWidth="1"/>
    <col min="14611" max="14611" width="28.140625" style="195" customWidth="1"/>
    <col min="14612" max="14612" width="89.140625" style="195" customWidth="1"/>
    <col min="14613" max="14613" width="40.140625" style="195" customWidth="1"/>
    <col min="14614" max="14614" width="18.42578125" style="195" customWidth="1"/>
    <col min="14615" max="14615" width="19.42578125" style="195" customWidth="1"/>
    <col min="14616" max="14616" width="80.28515625" style="195" customWidth="1"/>
    <col min="14617" max="14617" width="31.140625" style="195" customWidth="1"/>
    <col min="14618" max="14618" width="14.42578125" style="195" customWidth="1"/>
    <col min="14619" max="14620" width="11" style="195" customWidth="1"/>
    <col min="14621" max="14848" width="14.42578125" style="195"/>
    <col min="14849" max="14849" width="6.5703125" style="195" customWidth="1"/>
    <col min="14850" max="14850" width="10.7109375" style="195" customWidth="1"/>
    <col min="14851" max="14851" width="17.5703125" style="195" customWidth="1"/>
    <col min="14852" max="14852" width="21.5703125" style="195" customWidth="1"/>
    <col min="14853" max="14853" width="52.28515625" style="195" customWidth="1"/>
    <col min="14854" max="14854" width="24.140625" style="195" customWidth="1"/>
    <col min="14855" max="14855" width="26.5703125" style="195" customWidth="1"/>
    <col min="14856" max="14856" width="25.85546875" style="195" customWidth="1"/>
    <col min="14857" max="14857" width="14" style="195" customWidth="1"/>
    <col min="14858" max="14858" width="18" style="195" customWidth="1"/>
    <col min="14859" max="14859" width="18.5703125" style="195" customWidth="1"/>
    <col min="14860" max="14860" width="20" style="195" customWidth="1"/>
    <col min="14861" max="14861" width="18.28515625" style="195" customWidth="1"/>
    <col min="14862" max="14863" width="18" style="195" customWidth="1"/>
    <col min="14864" max="14864" width="26.28515625" style="195" customWidth="1"/>
    <col min="14865" max="14865" width="24.85546875" style="195" customWidth="1"/>
    <col min="14866" max="14866" width="19.42578125" style="195" customWidth="1"/>
    <col min="14867" max="14867" width="28.140625" style="195" customWidth="1"/>
    <col min="14868" max="14868" width="89.140625" style="195" customWidth="1"/>
    <col min="14869" max="14869" width="40.140625" style="195" customWidth="1"/>
    <col min="14870" max="14870" width="18.42578125" style="195" customWidth="1"/>
    <col min="14871" max="14871" width="19.42578125" style="195" customWidth="1"/>
    <col min="14872" max="14872" width="80.28515625" style="195" customWidth="1"/>
    <col min="14873" max="14873" width="31.140625" style="195" customWidth="1"/>
    <col min="14874" max="14874" width="14.42578125" style="195" customWidth="1"/>
    <col min="14875" max="14876" width="11" style="195" customWidth="1"/>
    <col min="14877" max="15104" width="14.42578125" style="195"/>
    <col min="15105" max="15105" width="6.5703125" style="195" customWidth="1"/>
    <col min="15106" max="15106" width="10.7109375" style="195" customWidth="1"/>
    <col min="15107" max="15107" width="17.5703125" style="195" customWidth="1"/>
    <col min="15108" max="15108" width="21.5703125" style="195" customWidth="1"/>
    <col min="15109" max="15109" width="52.28515625" style="195" customWidth="1"/>
    <col min="15110" max="15110" width="24.140625" style="195" customWidth="1"/>
    <col min="15111" max="15111" width="26.5703125" style="195" customWidth="1"/>
    <col min="15112" max="15112" width="25.85546875" style="195" customWidth="1"/>
    <col min="15113" max="15113" width="14" style="195" customWidth="1"/>
    <col min="15114" max="15114" width="18" style="195" customWidth="1"/>
    <col min="15115" max="15115" width="18.5703125" style="195" customWidth="1"/>
    <col min="15116" max="15116" width="20" style="195" customWidth="1"/>
    <col min="15117" max="15117" width="18.28515625" style="195" customWidth="1"/>
    <col min="15118" max="15119" width="18" style="195" customWidth="1"/>
    <col min="15120" max="15120" width="26.28515625" style="195" customWidth="1"/>
    <col min="15121" max="15121" width="24.85546875" style="195" customWidth="1"/>
    <col min="15122" max="15122" width="19.42578125" style="195" customWidth="1"/>
    <col min="15123" max="15123" width="28.140625" style="195" customWidth="1"/>
    <col min="15124" max="15124" width="89.140625" style="195" customWidth="1"/>
    <col min="15125" max="15125" width="40.140625" style="195" customWidth="1"/>
    <col min="15126" max="15126" width="18.42578125" style="195" customWidth="1"/>
    <col min="15127" max="15127" width="19.42578125" style="195" customWidth="1"/>
    <col min="15128" max="15128" width="80.28515625" style="195" customWidth="1"/>
    <col min="15129" max="15129" width="31.140625" style="195" customWidth="1"/>
    <col min="15130" max="15130" width="14.42578125" style="195" customWidth="1"/>
    <col min="15131" max="15132" width="11" style="195" customWidth="1"/>
    <col min="15133" max="15360" width="14.42578125" style="195"/>
    <col min="15361" max="15361" width="6.5703125" style="195" customWidth="1"/>
    <col min="15362" max="15362" width="10.7109375" style="195" customWidth="1"/>
    <col min="15363" max="15363" width="17.5703125" style="195" customWidth="1"/>
    <col min="15364" max="15364" width="21.5703125" style="195" customWidth="1"/>
    <col min="15365" max="15365" width="52.28515625" style="195" customWidth="1"/>
    <col min="15366" max="15366" width="24.140625" style="195" customWidth="1"/>
    <col min="15367" max="15367" width="26.5703125" style="195" customWidth="1"/>
    <col min="15368" max="15368" width="25.85546875" style="195" customWidth="1"/>
    <col min="15369" max="15369" width="14" style="195" customWidth="1"/>
    <col min="15370" max="15370" width="18" style="195" customWidth="1"/>
    <col min="15371" max="15371" width="18.5703125" style="195" customWidth="1"/>
    <col min="15372" max="15372" width="20" style="195" customWidth="1"/>
    <col min="15373" max="15373" width="18.28515625" style="195" customWidth="1"/>
    <col min="15374" max="15375" width="18" style="195" customWidth="1"/>
    <col min="15376" max="15376" width="26.28515625" style="195" customWidth="1"/>
    <col min="15377" max="15377" width="24.85546875" style="195" customWidth="1"/>
    <col min="15378" max="15378" width="19.42578125" style="195" customWidth="1"/>
    <col min="15379" max="15379" width="28.140625" style="195" customWidth="1"/>
    <col min="15380" max="15380" width="89.140625" style="195" customWidth="1"/>
    <col min="15381" max="15381" width="40.140625" style="195" customWidth="1"/>
    <col min="15382" max="15382" width="18.42578125" style="195" customWidth="1"/>
    <col min="15383" max="15383" width="19.42578125" style="195" customWidth="1"/>
    <col min="15384" max="15384" width="80.28515625" style="195" customWidth="1"/>
    <col min="15385" max="15385" width="31.140625" style="195" customWidth="1"/>
    <col min="15386" max="15386" width="14.42578125" style="195" customWidth="1"/>
    <col min="15387" max="15388" width="11" style="195" customWidth="1"/>
    <col min="15389" max="15616" width="14.42578125" style="195"/>
    <col min="15617" max="15617" width="6.5703125" style="195" customWidth="1"/>
    <col min="15618" max="15618" width="10.7109375" style="195" customWidth="1"/>
    <col min="15619" max="15619" width="17.5703125" style="195" customWidth="1"/>
    <col min="15620" max="15620" width="21.5703125" style="195" customWidth="1"/>
    <col min="15621" max="15621" width="52.28515625" style="195" customWidth="1"/>
    <col min="15622" max="15622" width="24.140625" style="195" customWidth="1"/>
    <col min="15623" max="15623" width="26.5703125" style="195" customWidth="1"/>
    <col min="15624" max="15624" width="25.85546875" style="195" customWidth="1"/>
    <col min="15625" max="15625" width="14" style="195" customWidth="1"/>
    <col min="15626" max="15626" width="18" style="195" customWidth="1"/>
    <col min="15627" max="15627" width="18.5703125" style="195" customWidth="1"/>
    <col min="15628" max="15628" width="20" style="195" customWidth="1"/>
    <col min="15629" max="15629" width="18.28515625" style="195" customWidth="1"/>
    <col min="15630" max="15631" width="18" style="195" customWidth="1"/>
    <col min="15632" max="15632" width="26.28515625" style="195" customWidth="1"/>
    <col min="15633" max="15633" width="24.85546875" style="195" customWidth="1"/>
    <col min="15634" max="15634" width="19.42578125" style="195" customWidth="1"/>
    <col min="15635" max="15635" width="28.140625" style="195" customWidth="1"/>
    <col min="15636" max="15636" width="89.140625" style="195" customWidth="1"/>
    <col min="15637" max="15637" width="40.140625" style="195" customWidth="1"/>
    <col min="15638" max="15638" width="18.42578125" style="195" customWidth="1"/>
    <col min="15639" max="15639" width="19.42578125" style="195" customWidth="1"/>
    <col min="15640" max="15640" width="80.28515625" style="195" customWidth="1"/>
    <col min="15641" max="15641" width="31.140625" style="195" customWidth="1"/>
    <col min="15642" max="15642" width="14.42578125" style="195" customWidth="1"/>
    <col min="15643" max="15644" width="11" style="195" customWidth="1"/>
    <col min="15645" max="15872" width="14.42578125" style="195"/>
    <col min="15873" max="15873" width="6.5703125" style="195" customWidth="1"/>
    <col min="15874" max="15874" width="10.7109375" style="195" customWidth="1"/>
    <col min="15875" max="15875" width="17.5703125" style="195" customWidth="1"/>
    <col min="15876" max="15876" width="21.5703125" style="195" customWidth="1"/>
    <col min="15877" max="15877" width="52.28515625" style="195" customWidth="1"/>
    <col min="15878" max="15878" width="24.140625" style="195" customWidth="1"/>
    <col min="15879" max="15879" width="26.5703125" style="195" customWidth="1"/>
    <col min="15880" max="15880" width="25.85546875" style="195" customWidth="1"/>
    <col min="15881" max="15881" width="14" style="195" customWidth="1"/>
    <col min="15882" max="15882" width="18" style="195" customWidth="1"/>
    <col min="15883" max="15883" width="18.5703125" style="195" customWidth="1"/>
    <col min="15884" max="15884" width="20" style="195" customWidth="1"/>
    <col min="15885" max="15885" width="18.28515625" style="195" customWidth="1"/>
    <col min="15886" max="15887" width="18" style="195" customWidth="1"/>
    <col min="15888" max="15888" width="26.28515625" style="195" customWidth="1"/>
    <col min="15889" max="15889" width="24.85546875" style="195" customWidth="1"/>
    <col min="15890" max="15890" width="19.42578125" style="195" customWidth="1"/>
    <col min="15891" max="15891" width="28.140625" style="195" customWidth="1"/>
    <col min="15892" max="15892" width="89.140625" style="195" customWidth="1"/>
    <col min="15893" max="15893" width="40.140625" style="195" customWidth="1"/>
    <col min="15894" max="15894" width="18.42578125" style="195" customWidth="1"/>
    <col min="15895" max="15895" width="19.42578125" style="195" customWidth="1"/>
    <col min="15896" max="15896" width="80.28515625" style="195" customWidth="1"/>
    <col min="15897" max="15897" width="31.140625" style="195" customWidth="1"/>
    <col min="15898" max="15898" width="14.42578125" style="195" customWidth="1"/>
    <col min="15899" max="15900" width="11" style="195" customWidth="1"/>
    <col min="15901" max="16128" width="14.42578125" style="195"/>
    <col min="16129" max="16129" width="6.5703125" style="195" customWidth="1"/>
    <col min="16130" max="16130" width="10.7109375" style="195" customWidth="1"/>
    <col min="16131" max="16131" width="17.5703125" style="195" customWidth="1"/>
    <col min="16132" max="16132" width="21.5703125" style="195" customWidth="1"/>
    <col min="16133" max="16133" width="52.28515625" style="195" customWidth="1"/>
    <col min="16134" max="16134" width="24.140625" style="195" customWidth="1"/>
    <col min="16135" max="16135" width="26.5703125" style="195" customWidth="1"/>
    <col min="16136" max="16136" width="25.85546875" style="195" customWidth="1"/>
    <col min="16137" max="16137" width="14" style="195" customWidth="1"/>
    <col min="16138" max="16138" width="18" style="195" customWidth="1"/>
    <col min="16139" max="16139" width="18.5703125" style="195" customWidth="1"/>
    <col min="16140" max="16140" width="20" style="195" customWidth="1"/>
    <col min="16141" max="16141" width="18.28515625" style="195" customWidth="1"/>
    <col min="16142" max="16143" width="18" style="195" customWidth="1"/>
    <col min="16144" max="16144" width="26.28515625" style="195" customWidth="1"/>
    <col min="16145" max="16145" width="24.85546875" style="195" customWidth="1"/>
    <col min="16146" max="16146" width="19.42578125" style="195" customWidth="1"/>
    <col min="16147" max="16147" width="28.140625" style="195" customWidth="1"/>
    <col min="16148" max="16148" width="89.140625" style="195" customWidth="1"/>
    <col min="16149" max="16149" width="40.140625" style="195" customWidth="1"/>
    <col min="16150" max="16150" width="18.42578125" style="195" customWidth="1"/>
    <col min="16151" max="16151" width="19.42578125" style="195" customWidth="1"/>
    <col min="16152" max="16152" width="80.28515625" style="195" customWidth="1"/>
    <col min="16153" max="16153" width="31.140625" style="195" customWidth="1"/>
    <col min="16154" max="16154" width="14.42578125" style="195" customWidth="1"/>
    <col min="16155" max="16156" width="11" style="195" customWidth="1"/>
    <col min="16157" max="16384" width="14.42578125" style="195"/>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68"/>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68"/>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68"/>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68"/>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68"/>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68"/>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68"/>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68"/>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68"/>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68"/>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68"/>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68"/>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68"/>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68"/>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75"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7"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7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794" t="s">
        <v>59</v>
      </c>
      <c r="B22" s="795"/>
      <c r="C22" s="796"/>
      <c r="D22" s="23"/>
      <c r="E22" s="808" t="str">
        <f>CONCATENATE("INFORME DE SEGUIMIENTO DEL PROCESO ",A23)</f>
        <v>INFORME DE SEGUIMIENTO DEL PROCESO GESTIÓN DE RECURSOS FÍSICOS Y AMBIENTAL</v>
      </c>
      <c r="F22" s="809"/>
      <c r="G22" s="21"/>
      <c r="H22" s="800" t="s">
        <v>60</v>
      </c>
      <c r="I22" s="801"/>
      <c r="J22" s="802"/>
      <c r="K22" s="83"/>
      <c r="L22" s="87"/>
      <c r="M22" s="87"/>
      <c r="N22" s="87"/>
      <c r="O22" s="87"/>
      <c r="P22" s="87"/>
      <c r="Q22" s="87"/>
      <c r="R22" s="87"/>
      <c r="S22" s="87"/>
      <c r="T22" s="87"/>
      <c r="U22" s="87"/>
      <c r="V22" s="169"/>
      <c r="W22" s="87"/>
      <c r="X22" s="86"/>
    </row>
    <row r="23" spans="1:27" ht="53.25" customHeight="1" thickBot="1" x14ac:dyDescent="0.3">
      <c r="A23" s="810" t="s">
        <v>120</v>
      </c>
      <c r="B23" s="811"/>
      <c r="C23" s="812"/>
      <c r="D23" s="23"/>
      <c r="E23" s="93" t="s">
        <v>144</v>
      </c>
      <c r="F23" s="94">
        <f>COUNTA(E31:E36)</f>
        <v>0</v>
      </c>
      <c r="G23" s="21"/>
      <c r="H23" s="803" t="s">
        <v>66</v>
      </c>
      <c r="I23" s="804"/>
      <c r="J23" s="94">
        <f>COUNTIF(I31:I36, "Acción correctiva")</f>
        <v>0</v>
      </c>
      <c r="K23" s="88"/>
      <c r="L23" s="87"/>
      <c r="M23" s="87"/>
      <c r="N23" s="87"/>
      <c r="O23" s="87"/>
      <c r="P23" s="87"/>
      <c r="Q23" s="87"/>
      <c r="R23" s="87"/>
      <c r="S23" s="87"/>
      <c r="T23" s="87"/>
      <c r="U23" s="86"/>
      <c r="V23" s="170"/>
      <c r="W23" s="23"/>
      <c r="X23" s="86"/>
    </row>
    <row r="24" spans="1:27" ht="48.75" customHeight="1" thickBot="1" x14ac:dyDescent="0.4">
      <c r="A24" s="27"/>
      <c r="B24" s="23"/>
      <c r="C24" s="23"/>
      <c r="D24" s="28"/>
      <c r="E24" s="95" t="s">
        <v>61</v>
      </c>
      <c r="F24" s="96">
        <f>COUNTA(H31:H36)</f>
        <v>0</v>
      </c>
      <c r="G24" s="24"/>
      <c r="H24" s="805" t="s">
        <v>149</v>
      </c>
      <c r="I24" s="806"/>
      <c r="J24" s="99">
        <f>COUNTIF(I32:I37, "Acción preventiva")</f>
        <v>0</v>
      </c>
      <c r="K24" s="88"/>
      <c r="L24" s="87"/>
      <c r="M24" s="87"/>
      <c r="N24" s="87"/>
      <c r="O24" s="87"/>
      <c r="P24" s="87"/>
      <c r="Q24" s="87"/>
      <c r="R24" s="88"/>
      <c r="S24" s="88"/>
      <c r="T24" s="88"/>
      <c r="U24" s="86"/>
      <c r="V24" s="170"/>
      <c r="W24" s="23"/>
      <c r="X24" s="86"/>
    </row>
    <row r="25" spans="1:27" ht="53.25" customHeight="1" x14ac:dyDescent="0.35">
      <c r="A25" s="27"/>
      <c r="B25" s="23"/>
      <c r="C25" s="23"/>
      <c r="D25" s="33"/>
      <c r="E25" s="97" t="s">
        <v>145</v>
      </c>
      <c r="F25" s="96">
        <f>COUNTIF(W31:W36, "Vencida")</f>
        <v>0</v>
      </c>
      <c r="G25" s="24"/>
      <c r="H25" s="807"/>
      <c r="I25" s="807"/>
      <c r="J25" s="89"/>
      <c r="K25" s="88"/>
      <c r="L25" s="87"/>
      <c r="M25" s="87"/>
      <c r="N25" s="87"/>
      <c r="O25" s="87"/>
      <c r="P25" s="87"/>
      <c r="Q25" s="87"/>
      <c r="R25" s="88"/>
      <c r="S25" s="88"/>
      <c r="T25" s="88"/>
      <c r="U25" s="86"/>
      <c r="V25" s="170"/>
      <c r="W25" s="23"/>
      <c r="X25" s="47"/>
    </row>
    <row r="26" spans="1:27" ht="48.75" customHeight="1" x14ac:dyDescent="0.35">
      <c r="A26" s="27"/>
      <c r="B26" s="23"/>
      <c r="C26" s="23"/>
      <c r="D26" s="28"/>
      <c r="E26" s="97" t="s">
        <v>146</v>
      </c>
      <c r="F26" s="265">
        <f>COUNTIF(W31:W36, "En ejecución")</f>
        <v>0</v>
      </c>
      <c r="G26" s="24"/>
      <c r="H26" s="807"/>
      <c r="I26" s="807"/>
      <c r="J26" s="194"/>
      <c r="K26" s="89"/>
      <c r="L26" s="87"/>
      <c r="M26" s="87"/>
      <c r="N26" s="87"/>
      <c r="O26" s="87"/>
      <c r="P26" s="87"/>
      <c r="Q26" s="87"/>
      <c r="R26" s="88"/>
      <c r="S26" s="88"/>
      <c r="T26" s="88"/>
      <c r="U26" s="86"/>
      <c r="V26" s="170"/>
      <c r="W26" s="23"/>
      <c r="X26" s="47"/>
    </row>
    <row r="27" spans="1:27" ht="51" customHeight="1" thickBot="1" x14ac:dyDescent="0.4">
      <c r="A27" s="27"/>
      <c r="B27" s="23"/>
      <c r="C27" s="23"/>
      <c r="D27" s="33"/>
      <c r="E27" s="98" t="s">
        <v>148</v>
      </c>
      <c r="F27" s="99">
        <f>COUNTIF(W31:W36,"Cerrada")</f>
        <v>0</v>
      </c>
      <c r="G27" s="24"/>
      <c r="H27" s="25"/>
      <c r="I27" s="85"/>
      <c r="J27" s="84"/>
      <c r="K27" s="84"/>
      <c r="L27" s="87"/>
      <c r="M27" s="87"/>
      <c r="N27" s="87"/>
      <c r="O27" s="87"/>
      <c r="P27" s="87"/>
      <c r="Q27" s="87"/>
      <c r="R27" s="88"/>
      <c r="S27" s="88"/>
      <c r="T27" s="88"/>
      <c r="U27" s="86"/>
      <c r="V27" s="170"/>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821" t="s">
        <v>84</v>
      </c>
      <c r="P30" s="822"/>
      <c r="Q30" s="822"/>
      <c r="R30" s="823"/>
      <c r="S30" s="541" t="s">
        <v>85</v>
      </c>
      <c r="T30" s="156" t="s">
        <v>84</v>
      </c>
      <c r="U30" s="154" t="s">
        <v>85</v>
      </c>
      <c r="V30" s="154" t="s">
        <v>158</v>
      </c>
      <c r="W30" s="154" t="s">
        <v>86</v>
      </c>
      <c r="X30" s="155" t="s">
        <v>155</v>
      </c>
      <c r="Y30" s="74"/>
      <c r="Z30" s="78"/>
      <c r="AA30" s="78"/>
    </row>
    <row r="31" spans="1:27" s="55" customFormat="1" ht="33.75" customHeight="1" x14ac:dyDescent="0.2">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row>
    <row r="32" spans="1:27" s="55" customFormat="1" ht="15" customHeight="1" x14ac:dyDescent="0.2">
      <c r="V32" s="168"/>
    </row>
    <row r="33" spans="1:26" s="55" customFormat="1" ht="15" customHeight="1" x14ac:dyDescent="0.2">
      <c r="V33" s="168"/>
    </row>
    <row r="34" spans="1:26" s="55" customFormat="1" ht="12.75" x14ac:dyDescent="0.2">
      <c r="A34" s="51"/>
      <c r="B34" s="51"/>
      <c r="C34" s="51"/>
      <c r="D34" s="51"/>
      <c r="E34" s="53"/>
      <c r="F34" s="51"/>
      <c r="G34" s="53"/>
      <c r="H34" s="53"/>
      <c r="I34" s="51"/>
      <c r="J34" s="51"/>
      <c r="K34" s="51"/>
      <c r="L34" s="51"/>
      <c r="M34" s="51"/>
      <c r="N34" s="51"/>
      <c r="O34" s="51"/>
      <c r="P34" s="51"/>
      <c r="Q34" s="51"/>
      <c r="R34" s="51"/>
      <c r="S34" s="51"/>
      <c r="T34" s="271"/>
      <c r="U34" s="271"/>
      <c r="V34" s="168"/>
      <c r="W34" s="548"/>
      <c r="X34" s="53"/>
      <c r="Y34" s="51"/>
      <c r="Z34" s="51"/>
    </row>
    <row r="35" spans="1:26" s="55" customFormat="1" ht="12.75" x14ac:dyDescent="0.2">
      <c r="A35" s="51"/>
      <c r="B35" s="51"/>
      <c r="C35" s="51"/>
      <c r="D35" s="51"/>
      <c r="E35" s="53"/>
      <c r="F35" s="51"/>
      <c r="G35" s="53"/>
      <c r="H35" s="53"/>
      <c r="I35" s="51"/>
      <c r="J35" s="51"/>
      <c r="K35" s="51"/>
      <c r="L35" s="51"/>
      <c r="M35" s="51"/>
      <c r="N35" s="51"/>
      <c r="O35" s="51"/>
      <c r="P35" s="51"/>
      <c r="Q35" s="51"/>
      <c r="R35" s="51"/>
      <c r="S35" s="51"/>
      <c r="T35" s="271"/>
      <c r="U35" s="271"/>
      <c r="V35" s="168"/>
      <c r="W35" s="548"/>
      <c r="X35" s="53"/>
      <c r="Y35" s="51"/>
      <c r="Z35" s="51"/>
    </row>
    <row r="36" spans="1:26" s="55" customFormat="1" ht="12.75" x14ac:dyDescent="0.2">
      <c r="A36" s="51"/>
      <c r="B36" s="51"/>
      <c r="C36" s="51"/>
      <c r="D36" s="51"/>
      <c r="E36" s="53"/>
      <c r="F36" s="51"/>
      <c r="G36" s="53"/>
      <c r="H36" s="53"/>
      <c r="I36" s="51"/>
      <c r="J36" s="51"/>
      <c r="K36" s="51"/>
      <c r="L36" s="51"/>
      <c r="M36" s="51"/>
      <c r="N36" s="51"/>
      <c r="O36" s="51"/>
      <c r="P36" s="51"/>
      <c r="Q36" s="51"/>
      <c r="R36" s="51"/>
      <c r="S36" s="51"/>
      <c r="T36" s="271"/>
      <c r="U36" s="271"/>
      <c r="V36" s="168"/>
      <c r="W36" s="548"/>
      <c r="X36" s="53"/>
      <c r="Y36" s="51"/>
      <c r="Z36" s="51"/>
    </row>
    <row r="37" spans="1:26" s="55" customFormat="1" ht="12.75" x14ac:dyDescent="0.2">
      <c r="A37" s="51"/>
      <c r="B37" s="51"/>
      <c r="C37" s="51"/>
      <c r="D37" s="51"/>
      <c r="E37" s="53"/>
      <c r="F37" s="51"/>
      <c r="G37" s="53"/>
      <c r="H37" s="53"/>
      <c r="I37" s="51"/>
      <c r="J37" s="51"/>
      <c r="K37" s="51"/>
      <c r="L37" s="51"/>
      <c r="M37" s="51"/>
      <c r="N37" s="51"/>
      <c r="O37" s="51"/>
      <c r="P37" s="51"/>
      <c r="Q37" s="51"/>
      <c r="R37" s="51"/>
      <c r="S37" s="51"/>
      <c r="T37" s="271"/>
      <c r="U37" s="271"/>
      <c r="V37" s="168"/>
      <c r="W37" s="548"/>
      <c r="X37" s="53"/>
      <c r="Y37" s="51"/>
      <c r="Z37" s="51"/>
    </row>
    <row r="38" spans="1:26" s="55" customFormat="1" ht="12.75" x14ac:dyDescent="0.2">
      <c r="A38" s="51"/>
      <c r="B38" s="51"/>
      <c r="C38" s="51"/>
      <c r="D38" s="51"/>
      <c r="E38" s="53"/>
      <c r="F38" s="51"/>
      <c r="G38" s="53"/>
      <c r="H38" s="53"/>
      <c r="I38" s="51"/>
      <c r="J38" s="51"/>
      <c r="K38" s="51"/>
      <c r="L38" s="51"/>
      <c r="M38" s="51"/>
      <c r="N38" s="51"/>
      <c r="O38" s="51"/>
      <c r="P38" s="51"/>
      <c r="Q38" s="51"/>
      <c r="R38" s="51"/>
      <c r="S38" s="51"/>
      <c r="T38" s="271"/>
      <c r="U38" s="271"/>
      <c r="V38" s="168"/>
      <c r="W38" s="548"/>
      <c r="X38" s="53"/>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1"/>
      <c r="U39" s="271"/>
      <c r="V39" s="168"/>
      <c r="W39" s="548"/>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1"/>
      <c r="U40" s="271"/>
      <c r="V40" s="168"/>
      <c r="W40" s="548"/>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1"/>
      <c r="U41" s="271"/>
      <c r="V41" s="168"/>
      <c r="W41" s="548"/>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1"/>
      <c r="U42" s="271"/>
      <c r="V42" s="168"/>
      <c r="W42" s="548"/>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1"/>
      <c r="U43" s="271"/>
      <c r="V43" s="168"/>
      <c r="W43" s="548"/>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1"/>
      <c r="U44" s="271"/>
      <c r="V44" s="168"/>
      <c r="W44" s="548"/>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1"/>
      <c r="U45" s="271"/>
      <c r="V45" s="168"/>
      <c r="W45" s="548"/>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1"/>
      <c r="U46" s="271"/>
      <c r="V46" s="168"/>
      <c r="W46" s="548"/>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1"/>
      <c r="U47" s="271"/>
      <c r="V47" s="168"/>
      <c r="W47" s="548"/>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1"/>
      <c r="U48" s="271"/>
      <c r="V48" s="168"/>
      <c r="W48" s="548"/>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1"/>
      <c r="U49" s="271"/>
      <c r="V49" s="168"/>
      <c r="W49" s="548"/>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1"/>
      <c r="U50" s="271"/>
      <c r="V50" s="168"/>
      <c r="W50" s="548"/>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1"/>
      <c r="U51" s="271"/>
      <c r="V51" s="168"/>
      <c r="W51" s="548"/>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1"/>
      <c r="U52" s="271"/>
      <c r="V52" s="168"/>
      <c r="W52" s="548"/>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1"/>
      <c r="U53" s="271"/>
      <c r="V53" s="168"/>
      <c r="W53" s="548"/>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1"/>
      <c r="U54" s="271"/>
      <c r="V54" s="168"/>
      <c r="W54" s="548"/>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1"/>
      <c r="U55" s="271"/>
      <c r="V55" s="168"/>
      <c r="W55" s="548"/>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1"/>
      <c r="U56" s="271"/>
      <c r="V56" s="168"/>
      <c r="W56" s="548"/>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1"/>
      <c r="U57" s="271"/>
      <c r="V57" s="168"/>
      <c r="W57" s="548"/>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1"/>
      <c r="U58" s="271"/>
      <c r="V58" s="168"/>
      <c r="W58" s="548"/>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1"/>
      <c r="U59" s="271"/>
      <c r="V59" s="168"/>
      <c r="W59" s="548"/>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1"/>
      <c r="U60" s="271"/>
      <c r="V60" s="168"/>
      <c r="W60" s="548"/>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1"/>
      <c r="U61" s="271"/>
      <c r="V61" s="168"/>
      <c r="W61" s="548"/>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1"/>
      <c r="U62" s="271"/>
      <c r="V62" s="168"/>
      <c r="W62" s="548"/>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1"/>
      <c r="U63" s="271"/>
      <c r="V63" s="168"/>
      <c r="W63" s="548"/>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1"/>
      <c r="U64" s="271"/>
      <c r="V64" s="168"/>
      <c r="W64" s="548"/>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1"/>
      <c r="U65" s="271"/>
      <c r="V65" s="168"/>
      <c r="W65" s="548"/>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1"/>
      <c r="U66" s="271"/>
      <c r="V66" s="168"/>
      <c r="W66" s="548"/>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1"/>
      <c r="U67" s="271"/>
      <c r="V67" s="168"/>
      <c r="W67" s="548"/>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1"/>
      <c r="U68" s="271"/>
      <c r="V68" s="168"/>
      <c r="W68" s="548"/>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1"/>
      <c r="U69" s="271"/>
      <c r="V69" s="168"/>
      <c r="W69" s="548"/>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1"/>
      <c r="U70" s="271"/>
      <c r="V70" s="168"/>
      <c r="W70" s="548"/>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1"/>
      <c r="U71" s="271"/>
      <c r="V71" s="168"/>
      <c r="W71" s="548"/>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1"/>
      <c r="U72" s="271"/>
      <c r="V72" s="168"/>
      <c r="W72" s="548"/>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1"/>
      <c r="U73" s="271"/>
      <c r="V73" s="168"/>
      <c r="W73" s="548"/>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1"/>
      <c r="U74" s="271"/>
      <c r="V74" s="168"/>
      <c r="W74" s="548"/>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1"/>
      <c r="U75" s="271"/>
      <c r="V75" s="168"/>
      <c r="W75" s="548"/>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1"/>
      <c r="U76" s="271"/>
      <c r="V76" s="168"/>
      <c r="W76" s="548"/>
      <c r="X76" s="53"/>
      <c r="Y76" s="51"/>
      <c r="Z76" s="51"/>
    </row>
    <row r="77" spans="1:26" s="55" customFormat="1" ht="12.75" x14ac:dyDescent="0.2">
      <c r="A77" s="51"/>
      <c r="B77" s="51"/>
      <c r="C77" s="51"/>
      <c r="D77" s="51"/>
      <c r="E77" s="51"/>
      <c r="F77" s="51"/>
      <c r="G77" s="51"/>
      <c r="H77" s="51"/>
      <c r="I77" s="51"/>
      <c r="J77" s="51"/>
      <c r="K77" s="51"/>
      <c r="L77" s="51"/>
      <c r="M77" s="51"/>
      <c r="N77" s="51"/>
      <c r="O77" s="51"/>
      <c r="P77" s="51"/>
      <c r="Q77" s="51"/>
      <c r="R77" s="51"/>
      <c r="S77" s="51"/>
      <c r="T77" s="51"/>
      <c r="U77" s="51"/>
      <c r="V77" s="168"/>
      <c r="W77" s="548"/>
      <c r="X77" s="51"/>
      <c r="Y77" s="51"/>
      <c r="Z77" s="51"/>
    </row>
    <row r="78" spans="1:26" s="55" customFormat="1" ht="12.75" x14ac:dyDescent="0.2">
      <c r="V78" s="168"/>
      <c r="W78" s="548"/>
    </row>
    <row r="79" spans="1:26" s="55" customFormat="1" ht="12.75" x14ac:dyDescent="0.2">
      <c r="V79" s="168"/>
      <c r="W79" s="548"/>
    </row>
    <row r="80" spans="1:26" s="55" customFormat="1" ht="12.75" x14ac:dyDescent="0.2">
      <c r="V80" s="168"/>
      <c r="W80" s="548"/>
    </row>
    <row r="81" spans="22:23" s="55" customFormat="1" ht="12.75" x14ac:dyDescent="0.2">
      <c r="V81" s="168"/>
      <c r="W81" s="548"/>
    </row>
    <row r="82" spans="22:23" s="55" customFormat="1" ht="12.75" x14ac:dyDescent="0.2">
      <c r="V82" s="168"/>
      <c r="W82" s="548"/>
    </row>
    <row r="83" spans="22:23" s="55" customFormat="1" ht="12.75" x14ac:dyDescent="0.2">
      <c r="V83" s="168"/>
      <c r="W83" s="548"/>
    </row>
    <row r="84" spans="22:23" s="55" customFormat="1" ht="12.75" x14ac:dyDescent="0.2">
      <c r="V84" s="168"/>
      <c r="W84" s="548"/>
    </row>
    <row r="85" spans="22:23" s="55" customFormat="1" ht="12.75" x14ac:dyDescent="0.2">
      <c r="V85" s="168"/>
      <c r="W85" s="548"/>
    </row>
    <row r="86" spans="22:23" s="55" customFormat="1" ht="12.75" x14ac:dyDescent="0.2">
      <c r="V86" s="168"/>
      <c r="W86" s="548"/>
    </row>
    <row r="87" spans="22:23" s="55" customFormat="1" ht="12.75" x14ac:dyDescent="0.2">
      <c r="V87" s="168"/>
      <c r="W87" s="548"/>
    </row>
    <row r="88" spans="22:23" s="55" customFormat="1" ht="12.75" x14ac:dyDescent="0.2">
      <c r="V88" s="168"/>
      <c r="W88" s="548"/>
    </row>
    <row r="89" spans="22:23" s="55" customFormat="1" ht="12.75" x14ac:dyDescent="0.2">
      <c r="V89" s="168"/>
      <c r="W89" s="548"/>
    </row>
    <row r="90" spans="22:23" s="55" customFormat="1" ht="12.75" x14ac:dyDescent="0.2">
      <c r="V90" s="168"/>
      <c r="W90" s="548"/>
    </row>
    <row r="91" spans="22:23" s="55" customFormat="1" ht="12.75" x14ac:dyDescent="0.2">
      <c r="V91" s="168"/>
      <c r="W91" s="548"/>
    </row>
    <row r="92" spans="22:23" s="55" customFormat="1" ht="12.75" x14ac:dyDescent="0.2">
      <c r="V92" s="168"/>
      <c r="W92" s="548"/>
    </row>
    <row r="93" spans="22:23" s="55" customFormat="1" ht="12.75" x14ac:dyDescent="0.2">
      <c r="V93" s="168"/>
      <c r="W93" s="548"/>
    </row>
    <row r="94" spans="22:23" x14ac:dyDescent="0.25">
      <c r="W94" s="13"/>
    </row>
    <row r="95" spans="22:23" x14ac:dyDescent="0.25">
      <c r="W95" s="13"/>
    </row>
    <row r="96" spans="22: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sheetData>
  <protectedRanges>
    <protectedRange sqref="O31:Q31 S31" name="Rango1" securityDescriptor="O:WDG:WDD:(A;;CC;;;S-1-5-21-1528164968-1790463351-673733271-1117)"/>
  </protectedRanges>
  <mergeCells count="16">
    <mergeCell ref="O31:R31"/>
    <mergeCell ref="A17:C20"/>
    <mergeCell ref="D17:W20"/>
    <mergeCell ref="A22:C22"/>
    <mergeCell ref="E22:F22"/>
    <mergeCell ref="H22:J22"/>
    <mergeCell ref="A23:C23"/>
    <mergeCell ref="H23:I23"/>
    <mergeCell ref="H24:I24"/>
    <mergeCell ref="H25:I25"/>
    <mergeCell ref="H26:I26"/>
    <mergeCell ref="O29:S29"/>
    <mergeCell ref="T29:X29"/>
    <mergeCell ref="O30:R30"/>
    <mergeCell ref="A29:G29"/>
    <mergeCell ref="H29:N29"/>
  </mergeCells>
  <conditionalFormatting sqref="W31">
    <cfRule type="containsText" dxfId="35" priority="4" stopIfTrue="1" operator="containsText" text="Cerrada">
      <formula>NOT(ISERROR(SEARCH("Cerrada",W31)))</formula>
    </cfRule>
    <cfRule type="containsText" dxfId="34" priority="5" stopIfTrue="1" operator="containsText" text="En ejecución">
      <formula>NOT(ISERROR(SEARCH("En ejecución",W31)))</formula>
    </cfRule>
    <cfRule type="containsText" dxfId="33" priority="6" stopIfTrue="1" operator="containsText" text="Vencida">
      <formula>NOT(ISERROR(SEARCH("Vencida",W31)))</formula>
    </cfRule>
  </conditionalFormatting>
  <conditionalFormatting sqref="W31">
    <cfRule type="containsText" dxfId="32" priority="1" stopIfTrue="1" operator="containsText" text="Cerrada">
      <formula>NOT(ISERROR(SEARCH("Cerrada",W31)))</formula>
    </cfRule>
    <cfRule type="containsText" dxfId="31" priority="2" stopIfTrue="1" operator="containsText" text="En ejecución">
      <formula>NOT(ISERROR(SEARCH("En ejecución",W31)))</formula>
    </cfRule>
    <cfRule type="containsText" dxfId="30" priority="3" stopIfTrue="1" operator="containsText" text="Vencida">
      <formula>NOT(ISERROR(SEARCH("Vencida",W31)))</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PROCESOS</formula1>
    </dataValidation>
    <dataValidation type="list" allowBlank="1" showInputMessage="1" showErrorMessage="1" sqref="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31">
      <formula1>$F$2:$F$6</formula1>
    </dataValidation>
    <dataValidation type="list" allowBlank="1" showInputMessage="1" showErrorMessage="1" sqref="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31">
      <formula1>$D$2:$D$13</formula1>
    </dataValidation>
    <dataValidation type="list" allowBlank="1" showInputMessage="1" showErrorMessage="1" sqref="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31">
      <formula1>$G$2:$G$5</formula1>
    </dataValidation>
    <dataValidation type="list" allowBlank="1" showInputMessage="1" showErrorMessage="1" sqref="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31">
      <formula1>$H$2:$H$3</formula1>
    </dataValidation>
    <dataValidation type="list" allowBlank="1" showInputMessage="1" showErrorMessage="1" sqref="V65551:V65555 JR65551:JR65555 TN65551:TN65555 ADJ65551:ADJ65555 ANF65551:ANF65555 AXB65551:AXB65555 BGX65551:BGX65555 BQT65551:BQT65555 CAP65551:CAP65555 CKL65551:CKL65555 CUH65551:CUH65555 DED65551:DED65555 DNZ65551:DNZ65555 DXV65551:DXV65555 EHR65551:EHR65555 ERN65551:ERN65555 FBJ65551:FBJ65555 FLF65551:FLF65555 FVB65551:FVB65555 GEX65551:GEX65555 GOT65551:GOT65555 GYP65551:GYP65555 HIL65551:HIL65555 HSH65551:HSH65555 ICD65551:ICD65555 ILZ65551:ILZ65555 IVV65551:IVV65555 JFR65551:JFR65555 JPN65551:JPN65555 JZJ65551:JZJ65555 KJF65551:KJF65555 KTB65551:KTB65555 LCX65551:LCX65555 LMT65551:LMT65555 LWP65551:LWP65555 MGL65551:MGL65555 MQH65551:MQH65555 NAD65551:NAD65555 NJZ65551:NJZ65555 NTV65551:NTV65555 ODR65551:ODR65555 ONN65551:ONN65555 OXJ65551:OXJ65555 PHF65551:PHF65555 PRB65551:PRB65555 QAX65551:QAX65555 QKT65551:QKT65555 QUP65551:QUP65555 REL65551:REL65555 ROH65551:ROH65555 RYD65551:RYD65555 SHZ65551:SHZ65555 SRV65551:SRV65555 TBR65551:TBR65555 TLN65551:TLN65555 TVJ65551:TVJ65555 UFF65551:UFF65555 UPB65551:UPB65555 UYX65551:UYX65555 VIT65551:VIT65555 VSP65551:VSP65555 WCL65551:WCL65555 WMH65551:WMH65555 WWD65551:WWD65555 V131087:V131091 JR131087:JR131091 TN131087:TN131091 ADJ131087:ADJ131091 ANF131087:ANF131091 AXB131087:AXB131091 BGX131087:BGX131091 BQT131087:BQT131091 CAP131087:CAP131091 CKL131087:CKL131091 CUH131087:CUH131091 DED131087:DED131091 DNZ131087:DNZ131091 DXV131087:DXV131091 EHR131087:EHR131091 ERN131087:ERN131091 FBJ131087:FBJ131091 FLF131087:FLF131091 FVB131087:FVB131091 GEX131087:GEX131091 GOT131087:GOT131091 GYP131087:GYP131091 HIL131087:HIL131091 HSH131087:HSH131091 ICD131087:ICD131091 ILZ131087:ILZ131091 IVV131087:IVV131091 JFR131087:JFR131091 JPN131087:JPN131091 JZJ131087:JZJ131091 KJF131087:KJF131091 KTB131087:KTB131091 LCX131087:LCX131091 LMT131087:LMT131091 LWP131087:LWP131091 MGL131087:MGL131091 MQH131087:MQH131091 NAD131087:NAD131091 NJZ131087:NJZ131091 NTV131087:NTV131091 ODR131087:ODR131091 ONN131087:ONN131091 OXJ131087:OXJ131091 PHF131087:PHF131091 PRB131087:PRB131091 QAX131087:QAX131091 QKT131087:QKT131091 QUP131087:QUP131091 REL131087:REL131091 ROH131087:ROH131091 RYD131087:RYD131091 SHZ131087:SHZ131091 SRV131087:SRV131091 TBR131087:TBR131091 TLN131087:TLN131091 TVJ131087:TVJ131091 UFF131087:UFF131091 UPB131087:UPB131091 UYX131087:UYX131091 VIT131087:VIT131091 VSP131087:VSP131091 WCL131087:WCL131091 WMH131087:WMH131091 WWD131087:WWD131091 V196623:V196627 JR196623:JR196627 TN196623:TN196627 ADJ196623:ADJ196627 ANF196623:ANF196627 AXB196623:AXB196627 BGX196623:BGX196627 BQT196623:BQT196627 CAP196623:CAP196627 CKL196623:CKL196627 CUH196623:CUH196627 DED196623:DED196627 DNZ196623:DNZ196627 DXV196623:DXV196627 EHR196623:EHR196627 ERN196623:ERN196627 FBJ196623:FBJ196627 FLF196623:FLF196627 FVB196623:FVB196627 GEX196623:GEX196627 GOT196623:GOT196627 GYP196623:GYP196627 HIL196623:HIL196627 HSH196623:HSH196627 ICD196623:ICD196627 ILZ196623:ILZ196627 IVV196623:IVV196627 JFR196623:JFR196627 JPN196623:JPN196627 JZJ196623:JZJ196627 KJF196623:KJF196627 KTB196623:KTB196627 LCX196623:LCX196627 LMT196623:LMT196627 LWP196623:LWP196627 MGL196623:MGL196627 MQH196623:MQH196627 NAD196623:NAD196627 NJZ196623:NJZ196627 NTV196623:NTV196627 ODR196623:ODR196627 ONN196623:ONN196627 OXJ196623:OXJ196627 PHF196623:PHF196627 PRB196623:PRB196627 QAX196623:QAX196627 QKT196623:QKT196627 QUP196623:QUP196627 REL196623:REL196627 ROH196623:ROH196627 RYD196623:RYD196627 SHZ196623:SHZ196627 SRV196623:SRV196627 TBR196623:TBR196627 TLN196623:TLN196627 TVJ196623:TVJ196627 UFF196623:UFF196627 UPB196623:UPB196627 UYX196623:UYX196627 VIT196623:VIT196627 VSP196623:VSP196627 WCL196623:WCL196627 WMH196623:WMH196627 WWD196623:WWD196627 V262159:V262163 JR262159:JR262163 TN262159:TN262163 ADJ262159:ADJ262163 ANF262159:ANF262163 AXB262159:AXB262163 BGX262159:BGX262163 BQT262159:BQT262163 CAP262159:CAP262163 CKL262159:CKL262163 CUH262159:CUH262163 DED262159:DED262163 DNZ262159:DNZ262163 DXV262159:DXV262163 EHR262159:EHR262163 ERN262159:ERN262163 FBJ262159:FBJ262163 FLF262159:FLF262163 FVB262159:FVB262163 GEX262159:GEX262163 GOT262159:GOT262163 GYP262159:GYP262163 HIL262159:HIL262163 HSH262159:HSH262163 ICD262159:ICD262163 ILZ262159:ILZ262163 IVV262159:IVV262163 JFR262159:JFR262163 JPN262159:JPN262163 JZJ262159:JZJ262163 KJF262159:KJF262163 KTB262159:KTB262163 LCX262159:LCX262163 LMT262159:LMT262163 LWP262159:LWP262163 MGL262159:MGL262163 MQH262159:MQH262163 NAD262159:NAD262163 NJZ262159:NJZ262163 NTV262159:NTV262163 ODR262159:ODR262163 ONN262159:ONN262163 OXJ262159:OXJ262163 PHF262159:PHF262163 PRB262159:PRB262163 QAX262159:QAX262163 QKT262159:QKT262163 QUP262159:QUP262163 REL262159:REL262163 ROH262159:ROH262163 RYD262159:RYD262163 SHZ262159:SHZ262163 SRV262159:SRV262163 TBR262159:TBR262163 TLN262159:TLN262163 TVJ262159:TVJ262163 UFF262159:UFF262163 UPB262159:UPB262163 UYX262159:UYX262163 VIT262159:VIT262163 VSP262159:VSP262163 WCL262159:WCL262163 WMH262159:WMH262163 WWD262159:WWD262163 V327695:V327699 JR327695:JR327699 TN327695:TN327699 ADJ327695:ADJ327699 ANF327695:ANF327699 AXB327695:AXB327699 BGX327695:BGX327699 BQT327695:BQT327699 CAP327695:CAP327699 CKL327695:CKL327699 CUH327695:CUH327699 DED327695:DED327699 DNZ327695:DNZ327699 DXV327695:DXV327699 EHR327695:EHR327699 ERN327695:ERN327699 FBJ327695:FBJ327699 FLF327695:FLF327699 FVB327695:FVB327699 GEX327695:GEX327699 GOT327695:GOT327699 GYP327695:GYP327699 HIL327695:HIL327699 HSH327695:HSH327699 ICD327695:ICD327699 ILZ327695:ILZ327699 IVV327695:IVV327699 JFR327695:JFR327699 JPN327695:JPN327699 JZJ327695:JZJ327699 KJF327695:KJF327699 KTB327695:KTB327699 LCX327695:LCX327699 LMT327695:LMT327699 LWP327695:LWP327699 MGL327695:MGL327699 MQH327695:MQH327699 NAD327695:NAD327699 NJZ327695:NJZ327699 NTV327695:NTV327699 ODR327695:ODR327699 ONN327695:ONN327699 OXJ327695:OXJ327699 PHF327695:PHF327699 PRB327695:PRB327699 QAX327695:QAX327699 QKT327695:QKT327699 QUP327695:QUP327699 REL327695:REL327699 ROH327695:ROH327699 RYD327695:RYD327699 SHZ327695:SHZ327699 SRV327695:SRV327699 TBR327695:TBR327699 TLN327695:TLN327699 TVJ327695:TVJ327699 UFF327695:UFF327699 UPB327695:UPB327699 UYX327695:UYX327699 VIT327695:VIT327699 VSP327695:VSP327699 WCL327695:WCL327699 WMH327695:WMH327699 WWD327695:WWD327699 V393231:V393235 JR393231:JR393235 TN393231:TN393235 ADJ393231:ADJ393235 ANF393231:ANF393235 AXB393231:AXB393235 BGX393231:BGX393235 BQT393231:BQT393235 CAP393231:CAP393235 CKL393231:CKL393235 CUH393231:CUH393235 DED393231:DED393235 DNZ393231:DNZ393235 DXV393231:DXV393235 EHR393231:EHR393235 ERN393231:ERN393235 FBJ393231:FBJ393235 FLF393231:FLF393235 FVB393231:FVB393235 GEX393231:GEX393235 GOT393231:GOT393235 GYP393231:GYP393235 HIL393231:HIL393235 HSH393231:HSH393235 ICD393231:ICD393235 ILZ393231:ILZ393235 IVV393231:IVV393235 JFR393231:JFR393235 JPN393231:JPN393235 JZJ393231:JZJ393235 KJF393231:KJF393235 KTB393231:KTB393235 LCX393231:LCX393235 LMT393231:LMT393235 LWP393231:LWP393235 MGL393231:MGL393235 MQH393231:MQH393235 NAD393231:NAD393235 NJZ393231:NJZ393235 NTV393231:NTV393235 ODR393231:ODR393235 ONN393231:ONN393235 OXJ393231:OXJ393235 PHF393231:PHF393235 PRB393231:PRB393235 QAX393231:QAX393235 QKT393231:QKT393235 QUP393231:QUP393235 REL393231:REL393235 ROH393231:ROH393235 RYD393231:RYD393235 SHZ393231:SHZ393235 SRV393231:SRV393235 TBR393231:TBR393235 TLN393231:TLN393235 TVJ393231:TVJ393235 UFF393231:UFF393235 UPB393231:UPB393235 UYX393231:UYX393235 VIT393231:VIT393235 VSP393231:VSP393235 WCL393231:WCL393235 WMH393231:WMH393235 WWD393231:WWD393235 V458767:V458771 JR458767:JR458771 TN458767:TN458771 ADJ458767:ADJ458771 ANF458767:ANF458771 AXB458767:AXB458771 BGX458767:BGX458771 BQT458767:BQT458771 CAP458767:CAP458771 CKL458767:CKL458771 CUH458767:CUH458771 DED458767:DED458771 DNZ458767:DNZ458771 DXV458767:DXV458771 EHR458767:EHR458771 ERN458767:ERN458771 FBJ458767:FBJ458771 FLF458767:FLF458771 FVB458767:FVB458771 GEX458767:GEX458771 GOT458767:GOT458771 GYP458767:GYP458771 HIL458767:HIL458771 HSH458767:HSH458771 ICD458767:ICD458771 ILZ458767:ILZ458771 IVV458767:IVV458771 JFR458767:JFR458771 JPN458767:JPN458771 JZJ458767:JZJ458771 KJF458767:KJF458771 KTB458767:KTB458771 LCX458767:LCX458771 LMT458767:LMT458771 LWP458767:LWP458771 MGL458767:MGL458771 MQH458767:MQH458771 NAD458767:NAD458771 NJZ458767:NJZ458771 NTV458767:NTV458771 ODR458767:ODR458771 ONN458767:ONN458771 OXJ458767:OXJ458771 PHF458767:PHF458771 PRB458767:PRB458771 QAX458767:QAX458771 QKT458767:QKT458771 QUP458767:QUP458771 REL458767:REL458771 ROH458767:ROH458771 RYD458767:RYD458771 SHZ458767:SHZ458771 SRV458767:SRV458771 TBR458767:TBR458771 TLN458767:TLN458771 TVJ458767:TVJ458771 UFF458767:UFF458771 UPB458767:UPB458771 UYX458767:UYX458771 VIT458767:VIT458771 VSP458767:VSP458771 WCL458767:WCL458771 WMH458767:WMH458771 WWD458767:WWD458771 V524303:V524307 JR524303:JR524307 TN524303:TN524307 ADJ524303:ADJ524307 ANF524303:ANF524307 AXB524303:AXB524307 BGX524303:BGX524307 BQT524303:BQT524307 CAP524303:CAP524307 CKL524303:CKL524307 CUH524303:CUH524307 DED524303:DED524307 DNZ524303:DNZ524307 DXV524303:DXV524307 EHR524303:EHR524307 ERN524303:ERN524307 FBJ524303:FBJ524307 FLF524303:FLF524307 FVB524303:FVB524307 GEX524303:GEX524307 GOT524303:GOT524307 GYP524303:GYP524307 HIL524303:HIL524307 HSH524303:HSH524307 ICD524303:ICD524307 ILZ524303:ILZ524307 IVV524303:IVV524307 JFR524303:JFR524307 JPN524303:JPN524307 JZJ524303:JZJ524307 KJF524303:KJF524307 KTB524303:KTB524307 LCX524303:LCX524307 LMT524303:LMT524307 LWP524303:LWP524307 MGL524303:MGL524307 MQH524303:MQH524307 NAD524303:NAD524307 NJZ524303:NJZ524307 NTV524303:NTV524307 ODR524303:ODR524307 ONN524303:ONN524307 OXJ524303:OXJ524307 PHF524303:PHF524307 PRB524303:PRB524307 QAX524303:QAX524307 QKT524303:QKT524307 QUP524303:QUP524307 REL524303:REL524307 ROH524303:ROH524307 RYD524303:RYD524307 SHZ524303:SHZ524307 SRV524303:SRV524307 TBR524303:TBR524307 TLN524303:TLN524307 TVJ524303:TVJ524307 UFF524303:UFF524307 UPB524303:UPB524307 UYX524303:UYX524307 VIT524303:VIT524307 VSP524303:VSP524307 WCL524303:WCL524307 WMH524303:WMH524307 WWD524303:WWD524307 V589839:V589843 JR589839:JR589843 TN589839:TN589843 ADJ589839:ADJ589843 ANF589839:ANF589843 AXB589839:AXB589843 BGX589839:BGX589843 BQT589839:BQT589843 CAP589839:CAP589843 CKL589839:CKL589843 CUH589839:CUH589843 DED589839:DED589843 DNZ589839:DNZ589843 DXV589839:DXV589843 EHR589839:EHR589843 ERN589839:ERN589843 FBJ589839:FBJ589843 FLF589839:FLF589843 FVB589839:FVB589843 GEX589839:GEX589843 GOT589839:GOT589843 GYP589839:GYP589843 HIL589839:HIL589843 HSH589839:HSH589843 ICD589839:ICD589843 ILZ589839:ILZ589843 IVV589839:IVV589843 JFR589839:JFR589843 JPN589839:JPN589843 JZJ589839:JZJ589843 KJF589839:KJF589843 KTB589839:KTB589843 LCX589839:LCX589843 LMT589839:LMT589843 LWP589839:LWP589843 MGL589839:MGL589843 MQH589839:MQH589843 NAD589839:NAD589843 NJZ589839:NJZ589843 NTV589839:NTV589843 ODR589839:ODR589843 ONN589839:ONN589843 OXJ589839:OXJ589843 PHF589839:PHF589843 PRB589839:PRB589843 QAX589839:QAX589843 QKT589839:QKT589843 QUP589839:QUP589843 REL589839:REL589843 ROH589839:ROH589843 RYD589839:RYD589843 SHZ589839:SHZ589843 SRV589839:SRV589843 TBR589839:TBR589843 TLN589839:TLN589843 TVJ589839:TVJ589843 UFF589839:UFF589843 UPB589839:UPB589843 UYX589839:UYX589843 VIT589839:VIT589843 VSP589839:VSP589843 WCL589839:WCL589843 WMH589839:WMH589843 WWD589839:WWD589843 V655375:V655379 JR655375:JR655379 TN655375:TN655379 ADJ655375:ADJ655379 ANF655375:ANF655379 AXB655375:AXB655379 BGX655375:BGX655379 BQT655375:BQT655379 CAP655375:CAP655379 CKL655375:CKL655379 CUH655375:CUH655379 DED655375:DED655379 DNZ655375:DNZ655379 DXV655375:DXV655379 EHR655375:EHR655379 ERN655375:ERN655379 FBJ655375:FBJ655379 FLF655375:FLF655379 FVB655375:FVB655379 GEX655375:GEX655379 GOT655375:GOT655379 GYP655375:GYP655379 HIL655375:HIL655379 HSH655375:HSH655379 ICD655375:ICD655379 ILZ655375:ILZ655379 IVV655375:IVV655379 JFR655375:JFR655379 JPN655375:JPN655379 JZJ655375:JZJ655379 KJF655375:KJF655379 KTB655375:KTB655379 LCX655375:LCX655379 LMT655375:LMT655379 LWP655375:LWP655379 MGL655375:MGL655379 MQH655375:MQH655379 NAD655375:NAD655379 NJZ655375:NJZ655379 NTV655375:NTV655379 ODR655375:ODR655379 ONN655375:ONN655379 OXJ655375:OXJ655379 PHF655375:PHF655379 PRB655375:PRB655379 QAX655375:QAX655379 QKT655375:QKT655379 QUP655375:QUP655379 REL655375:REL655379 ROH655375:ROH655379 RYD655375:RYD655379 SHZ655375:SHZ655379 SRV655375:SRV655379 TBR655375:TBR655379 TLN655375:TLN655379 TVJ655375:TVJ655379 UFF655375:UFF655379 UPB655375:UPB655379 UYX655375:UYX655379 VIT655375:VIT655379 VSP655375:VSP655379 WCL655375:WCL655379 WMH655375:WMH655379 WWD655375:WWD655379 V720911:V720915 JR720911:JR720915 TN720911:TN720915 ADJ720911:ADJ720915 ANF720911:ANF720915 AXB720911:AXB720915 BGX720911:BGX720915 BQT720911:BQT720915 CAP720911:CAP720915 CKL720911:CKL720915 CUH720911:CUH720915 DED720911:DED720915 DNZ720911:DNZ720915 DXV720911:DXV720915 EHR720911:EHR720915 ERN720911:ERN720915 FBJ720911:FBJ720915 FLF720911:FLF720915 FVB720911:FVB720915 GEX720911:GEX720915 GOT720911:GOT720915 GYP720911:GYP720915 HIL720911:HIL720915 HSH720911:HSH720915 ICD720911:ICD720915 ILZ720911:ILZ720915 IVV720911:IVV720915 JFR720911:JFR720915 JPN720911:JPN720915 JZJ720911:JZJ720915 KJF720911:KJF720915 KTB720911:KTB720915 LCX720911:LCX720915 LMT720911:LMT720915 LWP720911:LWP720915 MGL720911:MGL720915 MQH720911:MQH720915 NAD720911:NAD720915 NJZ720911:NJZ720915 NTV720911:NTV720915 ODR720911:ODR720915 ONN720911:ONN720915 OXJ720911:OXJ720915 PHF720911:PHF720915 PRB720911:PRB720915 QAX720911:QAX720915 QKT720911:QKT720915 QUP720911:QUP720915 REL720911:REL720915 ROH720911:ROH720915 RYD720911:RYD720915 SHZ720911:SHZ720915 SRV720911:SRV720915 TBR720911:TBR720915 TLN720911:TLN720915 TVJ720911:TVJ720915 UFF720911:UFF720915 UPB720911:UPB720915 UYX720911:UYX720915 VIT720911:VIT720915 VSP720911:VSP720915 WCL720911:WCL720915 WMH720911:WMH720915 WWD720911:WWD720915 V786447:V786451 JR786447:JR786451 TN786447:TN786451 ADJ786447:ADJ786451 ANF786447:ANF786451 AXB786447:AXB786451 BGX786447:BGX786451 BQT786447:BQT786451 CAP786447:CAP786451 CKL786447:CKL786451 CUH786447:CUH786451 DED786447:DED786451 DNZ786447:DNZ786451 DXV786447:DXV786451 EHR786447:EHR786451 ERN786447:ERN786451 FBJ786447:FBJ786451 FLF786447:FLF786451 FVB786447:FVB786451 GEX786447:GEX786451 GOT786447:GOT786451 GYP786447:GYP786451 HIL786447:HIL786451 HSH786447:HSH786451 ICD786447:ICD786451 ILZ786447:ILZ786451 IVV786447:IVV786451 JFR786447:JFR786451 JPN786447:JPN786451 JZJ786447:JZJ786451 KJF786447:KJF786451 KTB786447:KTB786451 LCX786447:LCX786451 LMT786447:LMT786451 LWP786447:LWP786451 MGL786447:MGL786451 MQH786447:MQH786451 NAD786447:NAD786451 NJZ786447:NJZ786451 NTV786447:NTV786451 ODR786447:ODR786451 ONN786447:ONN786451 OXJ786447:OXJ786451 PHF786447:PHF786451 PRB786447:PRB786451 QAX786447:QAX786451 QKT786447:QKT786451 QUP786447:QUP786451 REL786447:REL786451 ROH786447:ROH786451 RYD786447:RYD786451 SHZ786447:SHZ786451 SRV786447:SRV786451 TBR786447:TBR786451 TLN786447:TLN786451 TVJ786447:TVJ786451 UFF786447:UFF786451 UPB786447:UPB786451 UYX786447:UYX786451 VIT786447:VIT786451 VSP786447:VSP786451 WCL786447:WCL786451 WMH786447:WMH786451 WWD786447:WWD786451 V851983:V851987 JR851983:JR851987 TN851983:TN851987 ADJ851983:ADJ851987 ANF851983:ANF851987 AXB851983:AXB851987 BGX851983:BGX851987 BQT851983:BQT851987 CAP851983:CAP851987 CKL851983:CKL851987 CUH851983:CUH851987 DED851983:DED851987 DNZ851983:DNZ851987 DXV851983:DXV851987 EHR851983:EHR851987 ERN851983:ERN851987 FBJ851983:FBJ851987 FLF851983:FLF851987 FVB851983:FVB851987 GEX851983:GEX851987 GOT851983:GOT851987 GYP851983:GYP851987 HIL851983:HIL851987 HSH851983:HSH851987 ICD851983:ICD851987 ILZ851983:ILZ851987 IVV851983:IVV851987 JFR851983:JFR851987 JPN851983:JPN851987 JZJ851983:JZJ851987 KJF851983:KJF851987 KTB851983:KTB851987 LCX851983:LCX851987 LMT851983:LMT851987 LWP851983:LWP851987 MGL851983:MGL851987 MQH851983:MQH851987 NAD851983:NAD851987 NJZ851983:NJZ851987 NTV851983:NTV851987 ODR851983:ODR851987 ONN851983:ONN851987 OXJ851983:OXJ851987 PHF851983:PHF851987 PRB851983:PRB851987 QAX851983:QAX851987 QKT851983:QKT851987 QUP851983:QUP851987 REL851983:REL851987 ROH851983:ROH851987 RYD851983:RYD851987 SHZ851983:SHZ851987 SRV851983:SRV851987 TBR851983:TBR851987 TLN851983:TLN851987 TVJ851983:TVJ851987 UFF851983:UFF851987 UPB851983:UPB851987 UYX851983:UYX851987 VIT851983:VIT851987 VSP851983:VSP851987 WCL851983:WCL851987 WMH851983:WMH851987 WWD851983:WWD851987 V917519:V917523 JR917519:JR917523 TN917519:TN917523 ADJ917519:ADJ917523 ANF917519:ANF917523 AXB917519:AXB917523 BGX917519:BGX917523 BQT917519:BQT917523 CAP917519:CAP917523 CKL917519:CKL917523 CUH917519:CUH917523 DED917519:DED917523 DNZ917519:DNZ917523 DXV917519:DXV917523 EHR917519:EHR917523 ERN917519:ERN917523 FBJ917519:FBJ917523 FLF917519:FLF917523 FVB917519:FVB917523 GEX917519:GEX917523 GOT917519:GOT917523 GYP917519:GYP917523 HIL917519:HIL917523 HSH917519:HSH917523 ICD917519:ICD917523 ILZ917519:ILZ917523 IVV917519:IVV917523 JFR917519:JFR917523 JPN917519:JPN917523 JZJ917519:JZJ917523 KJF917519:KJF917523 KTB917519:KTB917523 LCX917519:LCX917523 LMT917519:LMT917523 LWP917519:LWP917523 MGL917519:MGL917523 MQH917519:MQH917523 NAD917519:NAD917523 NJZ917519:NJZ917523 NTV917519:NTV917523 ODR917519:ODR917523 ONN917519:ONN917523 OXJ917519:OXJ917523 PHF917519:PHF917523 PRB917519:PRB917523 QAX917519:QAX917523 QKT917519:QKT917523 QUP917519:QUP917523 REL917519:REL917523 ROH917519:ROH917523 RYD917519:RYD917523 SHZ917519:SHZ917523 SRV917519:SRV917523 TBR917519:TBR917523 TLN917519:TLN917523 TVJ917519:TVJ917523 UFF917519:UFF917523 UPB917519:UPB917523 UYX917519:UYX917523 VIT917519:VIT917523 VSP917519:VSP917523 WCL917519:WCL917523 WMH917519:WMH917523 WWD917519:WWD917523 V983055:V983059 JR983055:JR983059 TN983055:TN983059 ADJ983055:ADJ983059 ANF983055:ANF983059 AXB983055:AXB983059 BGX983055:BGX983059 BQT983055:BQT983059 CAP983055:CAP983059 CKL983055:CKL983059 CUH983055:CUH983059 DED983055:DED983059 DNZ983055:DNZ983059 DXV983055:DXV983059 EHR983055:EHR983059 ERN983055:ERN983059 FBJ983055:FBJ983059 FLF983055:FLF983059 FVB983055:FVB983059 GEX983055:GEX983059 GOT983055:GOT983059 GYP983055:GYP983059 HIL983055:HIL983059 HSH983055:HSH983059 ICD983055:ICD983059 ILZ983055:ILZ983059 IVV983055:IVV983059 JFR983055:JFR983059 JPN983055:JPN983059 JZJ983055:JZJ983059 KJF983055:KJF983059 KTB983055:KTB983059 LCX983055:LCX983059 LMT983055:LMT983059 LWP983055:LWP983059 MGL983055:MGL983059 MQH983055:MQH983059 NAD983055:NAD983059 NJZ983055:NJZ983059 NTV983055:NTV983059 ODR983055:ODR983059 ONN983055:ONN983059 OXJ983055:OXJ983059 PHF983055:PHF983059 PRB983055:PRB983059 QAX983055:QAX983059 QKT983055:QKT983059 QUP983055:QUP983059 REL983055:REL983059 ROH983055:ROH983059 RYD983055:RYD983059 SHZ983055:SHZ983059 SRV983055:SRV983059 TBR983055:TBR983059 TLN983055:TLN983059 TVJ983055:TVJ983059 UFF983055:UFF983059 UPB983055:UPB983059 UYX983055:UYX983059 VIT983055:VIT983059 VSP983055:VSP983059 WCL983055:WCL983059 WMH983055:WMH983059 WWD983055:WWD983059 V31">
      <formula1>$J$2:$J$4</formula1>
    </dataValidation>
    <dataValidation type="list" allowBlank="1" showInputMessage="1" showErrorMessage="1" sqref="W65551:W65555 JS65551:JS65555 TO65551:TO65555 ADK65551:ADK65555 ANG65551:ANG65555 AXC65551:AXC65555 BGY65551:BGY65555 BQU65551:BQU65555 CAQ65551:CAQ65555 CKM65551:CKM65555 CUI65551:CUI65555 DEE65551:DEE65555 DOA65551:DOA65555 DXW65551:DXW65555 EHS65551:EHS65555 ERO65551:ERO65555 FBK65551:FBK65555 FLG65551:FLG65555 FVC65551:FVC65555 GEY65551:GEY65555 GOU65551:GOU65555 GYQ65551:GYQ65555 HIM65551:HIM65555 HSI65551:HSI65555 ICE65551:ICE65555 IMA65551:IMA65555 IVW65551:IVW65555 JFS65551:JFS65555 JPO65551:JPO65555 JZK65551:JZK65555 KJG65551:KJG65555 KTC65551:KTC65555 LCY65551:LCY65555 LMU65551:LMU65555 LWQ65551:LWQ65555 MGM65551:MGM65555 MQI65551:MQI65555 NAE65551:NAE65555 NKA65551:NKA65555 NTW65551:NTW65555 ODS65551:ODS65555 ONO65551:ONO65555 OXK65551:OXK65555 PHG65551:PHG65555 PRC65551:PRC65555 QAY65551:QAY65555 QKU65551:QKU65555 QUQ65551:QUQ65555 REM65551:REM65555 ROI65551:ROI65555 RYE65551:RYE65555 SIA65551:SIA65555 SRW65551:SRW65555 TBS65551:TBS65555 TLO65551:TLO65555 TVK65551:TVK65555 UFG65551:UFG65555 UPC65551:UPC65555 UYY65551:UYY65555 VIU65551:VIU65555 VSQ65551:VSQ65555 WCM65551:WCM65555 WMI65551:WMI65555 WWE65551:WWE65555 W131087:W131091 JS131087:JS131091 TO131087:TO131091 ADK131087:ADK131091 ANG131087:ANG131091 AXC131087:AXC131091 BGY131087:BGY131091 BQU131087:BQU131091 CAQ131087:CAQ131091 CKM131087:CKM131091 CUI131087:CUI131091 DEE131087:DEE131091 DOA131087:DOA131091 DXW131087:DXW131091 EHS131087:EHS131091 ERO131087:ERO131091 FBK131087:FBK131091 FLG131087:FLG131091 FVC131087:FVC131091 GEY131087:GEY131091 GOU131087:GOU131091 GYQ131087:GYQ131091 HIM131087:HIM131091 HSI131087:HSI131091 ICE131087:ICE131091 IMA131087:IMA131091 IVW131087:IVW131091 JFS131087:JFS131091 JPO131087:JPO131091 JZK131087:JZK131091 KJG131087:KJG131091 KTC131087:KTC131091 LCY131087:LCY131091 LMU131087:LMU131091 LWQ131087:LWQ131091 MGM131087:MGM131091 MQI131087:MQI131091 NAE131087:NAE131091 NKA131087:NKA131091 NTW131087:NTW131091 ODS131087:ODS131091 ONO131087:ONO131091 OXK131087:OXK131091 PHG131087:PHG131091 PRC131087:PRC131091 QAY131087:QAY131091 QKU131087:QKU131091 QUQ131087:QUQ131091 REM131087:REM131091 ROI131087:ROI131091 RYE131087:RYE131091 SIA131087:SIA131091 SRW131087:SRW131091 TBS131087:TBS131091 TLO131087:TLO131091 TVK131087:TVK131091 UFG131087:UFG131091 UPC131087:UPC131091 UYY131087:UYY131091 VIU131087:VIU131091 VSQ131087:VSQ131091 WCM131087:WCM131091 WMI131087:WMI131091 WWE131087:WWE131091 W196623:W196627 JS196623:JS196627 TO196623:TO196627 ADK196623:ADK196627 ANG196623:ANG196627 AXC196623:AXC196627 BGY196623:BGY196627 BQU196623:BQU196627 CAQ196623:CAQ196627 CKM196623:CKM196627 CUI196623:CUI196627 DEE196623:DEE196627 DOA196623:DOA196627 DXW196623:DXW196627 EHS196623:EHS196627 ERO196623:ERO196627 FBK196623:FBK196627 FLG196623:FLG196627 FVC196623:FVC196627 GEY196623:GEY196627 GOU196623:GOU196627 GYQ196623:GYQ196627 HIM196623:HIM196627 HSI196623:HSI196627 ICE196623:ICE196627 IMA196623:IMA196627 IVW196623:IVW196627 JFS196623:JFS196627 JPO196623:JPO196627 JZK196623:JZK196627 KJG196623:KJG196627 KTC196623:KTC196627 LCY196623:LCY196627 LMU196623:LMU196627 LWQ196623:LWQ196627 MGM196623:MGM196627 MQI196623:MQI196627 NAE196623:NAE196627 NKA196623:NKA196627 NTW196623:NTW196627 ODS196623:ODS196627 ONO196623:ONO196627 OXK196623:OXK196627 PHG196623:PHG196627 PRC196623:PRC196627 QAY196623:QAY196627 QKU196623:QKU196627 QUQ196623:QUQ196627 REM196623:REM196627 ROI196623:ROI196627 RYE196623:RYE196627 SIA196623:SIA196627 SRW196623:SRW196627 TBS196623:TBS196627 TLO196623:TLO196627 TVK196623:TVK196627 UFG196623:UFG196627 UPC196623:UPC196627 UYY196623:UYY196627 VIU196623:VIU196627 VSQ196623:VSQ196627 WCM196623:WCM196627 WMI196623:WMI196627 WWE196623:WWE196627 W262159:W262163 JS262159:JS262163 TO262159:TO262163 ADK262159:ADK262163 ANG262159:ANG262163 AXC262159:AXC262163 BGY262159:BGY262163 BQU262159:BQU262163 CAQ262159:CAQ262163 CKM262159:CKM262163 CUI262159:CUI262163 DEE262159:DEE262163 DOA262159:DOA262163 DXW262159:DXW262163 EHS262159:EHS262163 ERO262159:ERO262163 FBK262159:FBK262163 FLG262159:FLG262163 FVC262159:FVC262163 GEY262159:GEY262163 GOU262159:GOU262163 GYQ262159:GYQ262163 HIM262159:HIM262163 HSI262159:HSI262163 ICE262159:ICE262163 IMA262159:IMA262163 IVW262159:IVW262163 JFS262159:JFS262163 JPO262159:JPO262163 JZK262159:JZK262163 KJG262159:KJG262163 KTC262159:KTC262163 LCY262159:LCY262163 LMU262159:LMU262163 LWQ262159:LWQ262163 MGM262159:MGM262163 MQI262159:MQI262163 NAE262159:NAE262163 NKA262159:NKA262163 NTW262159:NTW262163 ODS262159:ODS262163 ONO262159:ONO262163 OXK262159:OXK262163 PHG262159:PHG262163 PRC262159:PRC262163 QAY262159:QAY262163 QKU262159:QKU262163 QUQ262159:QUQ262163 REM262159:REM262163 ROI262159:ROI262163 RYE262159:RYE262163 SIA262159:SIA262163 SRW262159:SRW262163 TBS262159:TBS262163 TLO262159:TLO262163 TVK262159:TVK262163 UFG262159:UFG262163 UPC262159:UPC262163 UYY262159:UYY262163 VIU262159:VIU262163 VSQ262159:VSQ262163 WCM262159:WCM262163 WMI262159:WMI262163 WWE262159:WWE262163 W327695:W327699 JS327695:JS327699 TO327695:TO327699 ADK327695:ADK327699 ANG327695:ANG327699 AXC327695:AXC327699 BGY327695:BGY327699 BQU327695:BQU327699 CAQ327695:CAQ327699 CKM327695:CKM327699 CUI327695:CUI327699 DEE327695:DEE327699 DOA327695:DOA327699 DXW327695:DXW327699 EHS327695:EHS327699 ERO327695:ERO327699 FBK327695:FBK327699 FLG327695:FLG327699 FVC327695:FVC327699 GEY327695:GEY327699 GOU327695:GOU327699 GYQ327695:GYQ327699 HIM327695:HIM327699 HSI327695:HSI327699 ICE327695:ICE327699 IMA327695:IMA327699 IVW327695:IVW327699 JFS327695:JFS327699 JPO327695:JPO327699 JZK327695:JZK327699 KJG327695:KJG327699 KTC327695:KTC327699 LCY327695:LCY327699 LMU327695:LMU327699 LWQ327695:LWQ327699 MGM327695:MGM327699 MQI327695:MQI327699 NAE327695:NAE327699 NKA327695:NKA327699 NTW327695:NTW327699 ODS327695:ODS327699 ONO327695:ONO327699 OXK327695:OXK327699 PHG327695:PHG327699 PRC327695:PRC327699 QAY327695:QAY327699 QKU327695:QKU327699 QUQ327695:QUQ327699 REM327695:REM327699 ROI327695:ROI327699 RYE327695:RYE327699 SIA327695:SIA327699 SRW327695:SRW327699 TBS327695:TBS327699 TLO327695:TLO327699 TVK327695:TVK327699 UFG327695:UFG327699 UPC327695:UPC327699 UYY327695:UYY327699 VIU327695:VIU327699 VSQ327695:VSQ327699 WCM327695:WCM327699 WMI327695:WMI327699 WWE327695:WWE327699 W393231:W393235 JS393231:JS393235 TO393231:TO393235 ADK393231:ADK393235 ANG393231:ANG393235 AXC393231:AXC393235 BGY393231:BGY393235 BQU393231:BQU393235 CAQ393231:CAQ393235 CKM393231:CKM393235 CUI393231:CUI393235 DEE393231:DEE393235 DOA393231:DOA393235 DXW393231:DXW393235 EHS393231:EHS393235 ERO393231:ERO393235 FBK393231:FBK393235 FLG393231:FLG393235 FVC393231:FVC393235 GEY393231:GEY393235 GOU393231:GOU393235 GYQ393231:GYQ393235 HIM393231:HIM393235 HSI393231:HSI393235 ICE393231:ICE393235 IMA393231:IMA393235 IVW393231:IVW393235 JFS393231:JFS393235 JPO393231:JPO393235 JZK393231:JZK393235 KJG393231:KJG393235 KTC393231:KTC393235 LCY393231:LCY393235 LMU393231:LMU393235 LWQ393231:LWQ393235 MGM393231:MGM393235 MQI393231:MQI393235 NAE393231:NAE393235 NKA393231:NKA393235 NTW393231:NTW393235 ODS393231:ODS393235 ONO393231:ONO393235 OXK393231:OXK393235 PHG393231:PHG393235 PRC393231:PRC393235 QAY393231:QAY393235 QKU393231:QKU393235 QUQ393231:QUQ393235 REM393231:REM393235 ROI393231:ROI393235 RYE393231:RYE393235 SIA393231:SIA393235 SRW393231:SRW393235 TBS393231:TBS393235 TLO393231:TLO393235 TVK393231:TVK393235 UFG393231:UFG393235 UPC393231:UPC393235 UYY393231:UYY393235 VIU393231:VIU393235 VSQ393231:VSQ393235 WCM393231:WCM393235 WMI393231:WMI393235 WWE393231:WWE393235 W458767:W458771 JS458767:JS458771 TO458767:TO458771 ADK458767:ADK458771 ANG458767:ANG458771 AXC458767:AXC458771 BGY458767:BGY458771 BQU458767:BQU458771 CAQ458767:CAQ458771 CKM458767:CKM458771 CUI458767:CUI458771 DEE458767:DEE458771 DOA458767:DOA458771 DXW458767:DXW458771 EHS458767:EHS458771 ERO458767:ERO458771 FBK458767:FBK458771 FLG458767:FLG458771 FVC458767:FVC458771 GEY458767:GEY458771 GOU458767:GOU458771 GYQ458767:GYQ458771 HIM458767:HIM458771 HSI458767:HSI458771 ICE458767:ICE458771 IMA458767:IMA458771 IVW458767:IVW458771 JFS458767:JFS458771 JPO458767:JPO458771 JZK458767:JZK458771 KJG458767:KJG458771 KTC458767:KTC458771 LCY458767:LCY458771 LMU458767:LMU458771 LWQ458767:LWQ458771 MGM458767:MGM458771 MQI458767:MQI458771 NAE458767:NAE458771 NKA458767:NKA458771 NTW458767:NTW458771 ODS458767:ODS458771 ONO458767:ONO458771 OXK458767:OXK458771 PHG458767:PHG458771 PRC458767:PRC458771 QAY458767:QAY458771 QKU458767:QKU458771 QUQ458767:QUQ458771 REM458767:REM458771 ROI458767:ROI458771 RYE458767:RYE458771 SIA458767:SIA458771 SRW458767:SRW458771 TBS458767:TBS458771 TLO458767:TLO458771 TVK458767:TVK458771 UFG458767:UFG458771 UPC458767:UPC458771 UYY458767:UYY458771 VIU458767:VIU458771 VSQ458767:VSQ458771 WCM458767:WCM458771 WMI458767:WMI458771 WWE458767:WWE458771 W524303:W524307 JS524303:JS524307 TO524303:TO524307 ADK524303:ADK524307 ANG524303:ANG524307 AXC524303:AXC524307 BGY524303:BGY524307 BQU524303:BQU524307 CAQ524303:CAQ524307 CKM524303:CKM524307 CUI524303:CUI524307 DEE524303:DEE524307 DOA524303:DOA524307 DXW524303:DXW524307 EHS524303:EHS524307 ERO524303:ERO524307 FBK524303:FBK524307 FLG524303:FLG524307 FVC524303:FVC524307 GEY524303:GEY524307 GOU524303:GOU524307 GYQ524303:GYQ524307 HIM524303:HIM524307 HSI524303:HSI524307 ICE524303:ICE524307 IMA524303:IMA524307 IVW524303:IVW524307 JFS524303:JFS524307 JPO524303:JPO524307 JZK524303:JZK524307 KJG524303:KJG524307 KTC524303:KTC524307 LCY524303:LCY524307 LMU524303:LMU524307 LWQ524303:LWQ524307 MGM524303:MGM524307 MQI524303:MQI524307 NAE524303:NAE524307 NKA524303:NKA524307 NTW524303:NTW524307 ODS524303:ODS524307 ONO524303:ONO524307 OXK524303:OXK524307 PHG524303:PHG524307 PRC524303:PRC524307 QAY524303:QAY524307 QKU524303:QKU524307 QUQ524303:QUQ524307 REM524303:REM524307 ROI524303:ROI524307 RYE524303:RYE524307 SIA524303:SIA524307 SRW524303:SRW524307 TBS524303:TBS524307 TLO524303:TLO524307 TVK524303:TVK524307 UFG524303:UFG524307 UPC524303:UPC524307 UYY524303:UYY524307 VIU524303:VIU524307 VSQ524303:VSQ524307 WCM524303:WCM524307 WMI524303:WMI524307 WWE524303:WWE524307 W589839:W589843 JS589839:JS589843 TO589839:TO589843 ADK589839:ADK589843 ANG589839:ANG589843 AXC589839:AXC589843 BGY589839:BGY589843 BQU589839:BQU589843 CAQ589839:CAQ589843 CKM589839:CKM589843 CUI589839:CUI589843 DEE589839:DEE589843 DOA589839:DOA589843 DXW589839:DXW589843 EHS589839:EHS589843 ERO589839:ERO589843 FBK589839:FBK589843 FLG589839:FLG589843 FVC589839:FVC589843 GEY589839:GEY589843 GOU589839:GOU589843 GYQ589839:GYQ589843 HIM589839:HIM589843 HSI589839:HSI589843 ICE589839:ICE589843 IMA589839:IMA589843 IVW589839:IVW589843 JFS589839:JFS589843 JPO589839:JPO589843 JZK589839:JZK589843 KJG589839:KJG589843 KTC589839:KTC589843 LCY589839:LCY589843 LMU589839:LMU589843 LWQ589839:LWQ589843 MGM589839:MGM589843 MQI589839:MQI589843 NAE589839:NAE589843 NKA589839:NKA589843 NTW589839:NTW589843 ODS589839:ODS589843 ONO589839:ONO589843 OXK589839:OXK589843 PHG589839:PHG589843 PRC589839:PRC589843 QAY589839:QAY589843 QKU589839:QKU589843 QUQ589839:QUQ589843 REM589839:REM589843 ROI589839:ROI589843 RYE589839:RYE589843 SIA589839:SIA589843 SRW589839:SRW589843 TBS589839:TBS589843 TLO589839:TLO589843 TVK589839:TVK589843 UFG589839:UFG589843 UPC589839:UPC589843 UYY589839:UYY589843 VIU589839:VIU589843 VSQ589839:VSQ589843 WCM589839:WCM589843 WMI589839:WMI589843 WWE589839:WWE589843 W655375:W655379 JS655375:JS655379 TO655375:TO655379 ADK655375:ADK655379 ANG655375:ANG655379 AXC655375:AXC655379 BGY655375:BGY655379 BQU655375:BQU655379 CAQ655375:CAQ655379 CKM655375:CKM655379 CUI655375:CUI655379 DEE655375:DEE655379 DOA655375:DOA655379 DXW655375:DXW655379 EHS655375:EHS655379 ERO655375:ERO655379 FBK655375:FBK655379 FLG655375:FLG655379 FVC655375:FVC655379 GEY655375:GEY655379 GOU655375:GOU655379 GYQ655375:GYQ655379 HIM655375:HIM655379 HSI655375:HSI655379 ICE655375:ICE655379 IMA655375:IMA655379 IVW655375:IVW655379 JFS655375:JFS655379 JPO655375:JPO655379 JZK655375:JZK655379 KJG655375:KJG655379 KTC655375:KTC655379 LCY655375:LCY655379 LMU655375:LMU655379 LWQ655375:LWQ655379 MGM655375:MGM655379 MQI655375:MQI655379 NAE655375:NAE655379 NKA655375:NKA655379 NTW655375:NTW655379 ODS655375:ODS655379 ONO655375:ONO655379 OXK655375:OXK655379 PHG655375:PHG655379 PRC655375:PRC655379 QAY655375:QAY655379 QKU655375:QKU655379 QUQ655375:QUQ655379 REM655375:REM655379 ROI655375:ROI655379 RYE655375:RYE655379 SIA655375:SIA655379 SRW655375:SRW655379 TBS655375:TBS655379 TLO655375:TLO655379 TVK655375:TVK655379 UFG655375:UFG655379 UPC655375:UPC655379 UYY655375:UYY655379 VIU655375:VIU655379 VSQ655375:VSQ655379 WCM655375:WCM655379 WMI655375:WMI655379 WWE655375:WWE655379 W720911:W720915 JS720911:JS720915 TO720911:TO720915 ADK720911:ADK720915 ANG720911:ANG720915 AXC720911:AXC720915 BGY720911:BGY720915 BQU720911:BQU720915 CAQ720911:CAQ720915 CKM720911:CKM720915 CUI720911:CUI720915 DEE720911:DEE720915 DOA720911:DOA720915 DXW720911:DXW720915 EHS720911:EHS720915 ERO720911:ERO720915 FBK720911:FBK720915 FLG720911:FLG720915 FVC720911:FVC720915 GEY720911:GEY720915 GOU720911:GOU720915 GYQ720911:GYQ720915 HIM720911:HIM720915 HSI720911:HSI720915 ICE720911:ICE720915 IMA720911:IMA720915 IVW720911:IVW720915 JFS720911:JFS720915 JPO720911:JPO720915 JZK720911:JZK720915 KJG720911:KJG720915 KTC720911:KTC720915 LCY720911:LCY720915 LMU720911:LMU720915 LWQ720911:LWQ720915 MGM720911:MGM720915 MQI720911:MQI720915 NAE720911:NAE720915 NKA720911:NKA720915 NTW720911:NTW720915 ODS720911:ODS720915 ONO720911:ONO720915 OXK720911:OXK720915 PHG720911:PHG720915 PRC720911:PRC720915 QAY720911:QAY720915 QKU720911:QKU720915 QUQ720911:QUQ720915 REM720911:REM720915 ROI720911:ROI720915 RYE720911:RYE720915 SIA720911:SIA720915 SRW720911:SRW720915 TBS720911:TBS720915 TLO720911:TLO720915 TVK720911:TVK720915 UFG720911:UFG720915 UPC720911:UPC720915 UYY720911:UYY720915 VIU720911:VIU720915 VSQ720911:VSQ720915 WCM720911:WCM720915 WMI720911:WMI720915 WWE720911:WWE720915 W786447:W786451 JS786447:JS786451 TO786447:TO786451 ADK786447:ADK786451 ANG786447:ANG786451 AXC786447:AXC786451 BGY786447:BGY786451 BQU786447:BQU786451 CAQ786447:CAQ786451 CKM786447:CKM786451 CUI786447:CUI786451 DEE786447:DEE786451 DOA786447:DOA786451 DXW786447:DXW786451 EHS786447:EHS786451 ERO786447:ERO786451 FBK786447:FBK786451 FLG786447:FLG786451 FVC786447:FVC786451 GEY786447:GEY786451 GOU786447:GOU786451 GYQ786447:GYQ786451 HIM786447:HIM786451 HSI786447:HSI786451 ICE786447:ICE786451 IMA786447:IMA786451 IVW786447:IVW786451 JFS786447:JFS786451 JPO786447:JPO786451 JZK786447:JZK786451 KJG786447:KJG786451 KTC786447:KTC786451 LCY786447:LCY786451 LMU786447:LMU786451 LWQ786447:LWQ786451 MGM786447:MGM786451 MQI786447:MQI786451 NAE786447:NAE786451 NKA786447:NKA786451 NTW786447:NTW786451 ODS786447:ODS786451 ONO786447:ONO786451 OXK786447:OXK786451 PHG786447:PHG786451 PRC786447:PRC786451 QAY786447:QAY786451 QKU786447:QKU786451 QUQ786447:QUQ786451 REM786447:REM786451 ROI786447:ROI786451 RYE786447:RYE786451 SIA786447:SIA786451 SRW786447:SRW786451 TBS786447:TBS786451 TLO786447:TLO786451 TVK786447:TVK786451 UFG786447:UFG786451 UPC786447:UPC786451 UYY786447:UYY786451 VIU786447:VIU786451 VSQ786447:VSQ786451 WCM786447:WCM786451 WMI786447:WMI786451 WWE786447:WWE786451 W851983:W851987 JS851983:JS851987 TO851983:TO851987 ADK851983:ADK851987 ANG851983:ANG851987 AXC851983:AXC851987 BGY851983:BGY851987 BQU851983:BQU851987 CAQ851983:CAQ851987 CKM851983:CKM851987 CUI851983:CUI851987 DEE851983:DEE851987 DOA851983:DOA851987 DXW851983:DXW851987 EHS851983:EHS851987 ERO851983:ERO851987 FBK851983:FBK851987 FLG851983:FLG851987 FVC851983:FVC851987 GEY851983:GEY851987 GOU851983:GOU851987 GYQ851983:GYQ851987 HIM851983:HIM851987 HSI851983:HSI851987 ICE851983:ICE851987 IMA851983:IMA851987 IVW851983:IVW851987 JFS851983:JFS851987 JPO851983:JPO851987 JZK851983:JZK851987 KJG851983:KJG851987 KTC851983:KTC851987 LCY851983:LCY851987 LMU851983:LMU851987 LWQ851983:LWQ851987 MGM851983:MGM851987 MQI851983:MQI851987 NAE851983:NAE851987 NKA851983:NKA851987 NTW851983:NTW851987 ODS851983:ODS851987 ONO851983:ONO851987 OXK851983:OXK851987 PHG851983:PHG851987 PRC851983:PRC851987 QAY851983:QAY851987 QKU851983:QKU851987 QUQ851983:QUQ851987 REM851983:REM851987 ROI851983:ROI851987 RYE851983:RYE851987 SIA851983:SIA851987 SRW851983:SRW851987 TBS851983:TBS851987 TLO851983:TLO851987 TVK851983:TVK851987 UFG851983:UFG851987 UPC851983:UPC851987 UYY851983:UYY851987 VIU851983:VIU851987 VSQ851983:VSQ851987 WCM851983:WCM851987 WMI851983:WMI851987 WWE851983:WWE851987 W917519:W917523 JS917519:JS917523 TO917519:TO917523 ADK917519:ADK917523 ANG917519:ANG917523 AXC917519:AXC917523 BGY917519:BGY917523 BQU917519:BQU917523 CAQ917519:CAQ917523 CKM917519:CKM917523 CUI917519:CUI917523 DEE917519:DEE917523 DOA917519:DOA917523 DXW917519:DXW917523 EHS917519:EHS917523 ERO917519:ERO917523 FBK917519:FBK917523 FLG917519:FLG917523 FVC917519:FVC917523 GEY917519:GEY917523 GOU917519:GOU917523 GYQ917519:GYQ917523 HIM917519:HIM917523 HSI917519:HSI917523 ICE917519:ICE917523 IMA917519:IMA917523 IVW917519:IVW917523 JFS917519:JFS917523 JPO917519:JPO917523 JZK917519:JZK917523 KJG917519:KJG917523 KTC917519:KTC917523 LCY917519:LCY917523 LMU917519:LMU917523 LWQ917519:LWQ917523 MGM917519:MGM917523 MQI917519:MQI917523 NAE917519:NAE917523 NKA917519:NKA917523 NTW917519:NTW917523 ODS917519:ODS917523 ONO917519:ONO917523 OXK917519:OXK917523 PHG917519:PHG917523 PRC917519:PRC917523 QAY917519:QAY917523 QKU917519:QKU917523 QUQ917519:QUQ917523 REM917519:REM917523 ROI917519:ROI917523 RYE917519:RYE917523 SIA917519:SIA917523 SRW917519:SRW917523 TBS917519:TBS917523 TLO917519:TLO917523 TVK917519:TVK917523 UFG917519:UFG917523 UPC917519:UPC917523 UYY917519:UYY917523 VIU917519:VIU917523 VSQ917519:VSQ917523 WCM917519:WCM917523 WMI917519:WMI917523 WWE917519:WWE917523 W983055:W983059 JS983055:JS983059 TO983055:TO983059 ADK983055:ADK983059 ANG983055:ANG983059 AXC983055:AXC983059 BGY983055:BGY983059 BQU983055:BQU983059 CAQ983055:CAQ983059 CKM983055:CKM983059 CUI983055:CUI983059 DEE983055:DEE983059 DOA983055:DOA983059 DXW983055:DXW983059 EHS983055:EHS983059 ERO983055:ERO983059 FBK983055:FBK983059 FLG983055:FLG983059 FVC983055:FVC983059 GEY983055:GEY983059 GOU983055:GOU983059 GYQ983055:GYQ983059 HIM983055:HIM983059 HSI983055:HSI983059 ICE983055:ICE983059 IMA983055:IMA983059 IVW983055:IVW983059 JFS983055:JFS983059 JPO983055:JPO983059 JZK983055:JZK983059 KJG983055:KJG983059 KTC983055:KTC983059 LCY983055:LCY983059 LMU983055:LMU983059 LWQ983055:LWQ983059 MGM983055:MGM983059 MQI983055:MQI983059 NAE983055:NAE983059 NKA983055:NKA983059 NTW983055:NTW983059 ODS983055:ODS983059 ONO983055:ONO983059 OXK983055:OXK983059 PHG983055:PHG983059 PRC983055:PRC983059 QAY983055:QAY983059 QKU983055:QKU983059 QUQ983055:QUQ983059 REM983055:REM983059 ROI983055:ROI983059 RYE983055:RYE983059 SIA983055:SIA983059 SRW983055:SRW983059 TBS983055:TBS983059 TLO983055:TLO983059 TVK983055:TVK983059 UFG983055:UFG983059 UPC983055:UPC983059 UYY983055:UYY983059 VIU983055:VIU983059 VSQ983055:VSQ983059 WCM983055:WCM983059 WMI983055:WMI983059 WWE983055:WWE983059 W31">
      <formula1>$I$2:$I$4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44"/>
  <sheetViews>
    <sheetView showGridLines="0" topLeftCell="A17" zoomScale="70" zoomScaleNormal="70" workbookViewId="0">
      <selection activeCell="J24" sqref="J24"/>
    </sheetView>
  </sheetViews>
  <sheetFormatPr baseColWidth="10" defaultColWidth="14.42578125" defaultRowHeight="15" customHeight="1" x14ac:dyDescent="0.25"/>
  <cols>
    <col min="1" max="1" width="6.42578125" style="389" customWidth="1"/>
    <col min="2" max="2" width="14.42578125" style="408" customWidth="1"/>
    <col min="3" max="3" width="17.42578125" style="408" customWidth="1"/>
    <col min="4" max="4" width="21.42578125" style="408" customWidth="1"/>
    <col min="5" max="5" width="53.42578125" style="408" customWidth="1"/>
    <col min="6" max="6" width="15.7109375" style="408" customWidth="1"/>
    <col min="7" max="7" width="37.7109375" style="408" customWidth="1"/>
    <col min="8" max="8" width="63.85546875" style="408" customWidth="1"/>
    <col min="9" max="9" width="12.42578125" style="408" customWidth="1"/>
    <col min="10" max="10" width="20.28515625" style="408" customWidth="1"/>
    <col min="11" max="11" width="26.85546875" style="408" customWidth="1"/>
    <col min="12" max="12" width="13.85546875" style="408" customWidth="1"/>
    <col min="13" max="13" width="15.42578125" style="408" customWidth="1"/>
    <col min="14" max="14" width="17.85546875" style="408" customWidth="1"/>
    <col min="15" max="15" width="18" style="408" customWidth="1"/>
    <col min="16" max="16" width="102.5703125" style="408" customWidth="1"/>
    <col min="17" max="17" width="63.140625" style="408" customWidth="1"/>
    <col min="18" max="18" width="78.85546875" style="408" customWidth="1"/>
    <col min="19" max="19" width="29" style="408" customWidth="1"/>
    <col min="20" max="20" width="18.42578125" style="408" customWidth="1"/>
    <col min="21" max="21" width="19.42578125" style="408" customWidth="1"/>
    <col min="22" max="22" width="39.5703125" style="408" customWidth="1"/>
    <col min="23" max="23" width="31.140625" style="408" customWidth="1"/>
    <col min="24" max="24" width="14.42578125" style="408" customWidth="1"/>
    <col min="25" max="26" width="11" style="408" customWidth="1"/>
    <col min="27" max="16384" width="14.42578125" style="408"/>
  </cols>
  <sheetData>
    <row r="1" spans="1:24" ht="26.25" hidden="1" thickBot="1" x14ac:dyDescent="0.3">
      <c r="A1" s="315"/>
      <c r="B1" s="64"/>
      <c r="C1" s="65" t="s">
        <v>1</v>
      </c>
      <c r="D1" s="65" t="s">
        <v>2</v>
      </c>
      <c r="E1" s="5"/>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3" t="s">
        <v>539</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15"/>
      <c r="B16" s="1"/>
      <c r="C16" s="1"/>
      <c r="D16" s="1"/>
      <c r="E16" s="14"/>
      <c r="F16" s="1"/>
      <c r="G16" s="14"/>
      <c r="H16" s="14"/>
      <c r="I16" s="7"/>
      <c r="J16" s="7"/>
      <c r="K16" s="7"/>
      <c r="L16" s="7"/>
      <c r="M16" s="8"/>
      <c r="N16" s="7"/>
      <c r="O16" s="7"/>
      <c r="P16" s="7"/>
      <c r="Q16" s="7"/>
      <c r="R16" s="15"/>
      <c r="S16" s="15"/>
      <c r="T16" s="15"/>
      <c r="U16" s="1"/>
      <c r="V16" s="16"/>
      <c r="W16" s="16"/>
      <c r="X16" s="1"/>
    </row>
    <row r="17" spans="1:25" x14ac:dyDescent="0.25">
      <c r="A17" s="713"/>
      <c r="B17" s="613"/>
      <c r="C17" s="614"/>
      <c r="D17" s="719" t="s">
        <v>56</v>
      </c>
      <c r="E17" s="720"/>
      <c r="F17" s="720"/>
      <c r="G17" s="720"/>
      <c r="H17" s="720"/>
      <c r="I17" s="720"/>
      <c r="J17" s="720"/>
      <c r="K17" s="720"/>
      <c r="L17" s="720"/>
      <c r="M17" s="720"/>
      <c r="N17" s="720"/>
      <c r="O17" s="720"/>
      <c r="P17" s="720"/>
      <c r="Q17" s="720"/>
      <c r="R17" s="720"/>
      <c r="S17" s="720"/>
      <c r="T17" s="720"/>
      <c r="U17" s="721"/>
      <c r="V17" s="573" t="s">
        <v>57</v>
      </c>
      <c r="X17" s="1"/>
    </row>
    <row r="18" spans="1:25" x14ac:dyDescent="0.25">
      <c r="A18" s="714"/>
      <c r="B18" s="715"/>
      <c r="C18" s="716"/>
      <c r="D18" s="722"/>
      <c r="E18" s="723"/>
      <c r="F18" s="723"/>
      <c r="G18" s="723"/>
      <c r="H18" s="723"/>
      <c r="I18" s="723"/>
      <c r="J18" s="723"/>
      <c r="K18" s="723"/>
      <c r="L18" s="723"/>
      <c r="M18" s="723"/>
      <c r="N18" s="723"/>
      <c r="O18" s="723"/>
      <c r="P18" s="723"/>
      <c r="Q18" s="723"/>
      <c r="R18" s="723"/>
      <c r="S18" s="723"/>
      <c r="T18" s="723"/>
      <c r="U18" s="724"/>
      <c r="V18" s="575" t="s">
        <v>934</v>
      </c>
      <c r="X18" s="1"/>
    </row>
    <row r="19" spans="1:25" x14ac:dyDescent="0.25">
      <c r="A19" s="714"/>
      <c r="B19" s="715"/>
      <c r="C19" s="716"/>
      <c r="D19" s="722"/>
      <c r="E19" s="723"/>
      <c r="F19" s="723"/>
      <c r="G19" s="723"/>
      <c r="H19" s="723"/>
      <c r="I19" s="723"/>
      <c r="J19" s="723"/>
      <c r="K19" s="723"/>
      <c r="L19" s="723"/>
      <c r="M19" s="723"/>
      <c r="N19" s="723"/>
      <c r="O19" s="723"/>
      <c r="P19" s="723"/>
      <c r="Q19" s="723"/>
      <c r="R19" s="723"/>
      <c r="S19" s="723"/>
      <c r="T19" s="723"/>
      <c r="U19" s="724"/>
      <c r="V19" s="577" t="s">
        <v>935</v>
      </c>
      <c r="X19" s="1"/>
    </row>
    <row r="20" spans="1:25" ht="15.75" thickBot="1" x14ac:dyDescent="0.3">
      <c r="A20" s="717"/>
      <c r="B20" s="642"/>
      <c r="C20" s="718"/>
      <c r="D20" s="725"/>
      <c r="E20" s="726"/>
      <c r="F20" s="726"/>
      <c r="G20" s="726"/>
      <c r="H20" s="726"/>
      <c r="I20" s="726"/>
      <c r="J20" s="726"/>
      <c r="K20" s="726"/>
      <c r="L20" s="726"/>
      <c r="M20" s="726"/>
      <c r="N20" s="726"/>
      <c r="O20" s="726"/>
      <c r="P20" s="726"/>
      <c r="Q20" s="726"/>
      <c r="R20" s="726"/>
      <c r="S20" s="726"/>
      <c r="T20" s="726"/>
      <c r="U20" s="727"/>
      <c r="V20" s="572" t="s">
        <v>58</v>
      </c>
      <c r="X20" s="1"/>
    </row>
    <row r="21" spans="1:25" ht="16.5" thickBot="1" x14ac:dyDescent="0.3">
      <c r="A21" s="387"/>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794" t="s">
        <v>59</v>
      </c>
      <c r="B22" s="795"/>
      <c r="C22" s="796"/>
      <c r="D22" s="23"/>
      <c r="E22" s="808" t="str">
        <f>CONCATENATE("INFORME DE SEGUIMIENTO DEL PROCESO ",A23)</f>
        <v>INFORME DE SEGUIMIENTO DEL PROCESO GESTIÓN TECNOLÓGICA</v>
      </c>
      <c r="F22" s="809"/>
      <c r="G22" s="21"/>
      <c r="H22" s="800" t="s">
        <v>60</v>
      </c>
      <c r="I22" s="801"/>
      <c r="J22" s="802"/>
      <c r="K22" s="83"/>
      <c r="L22" s="87"/>
      <c r="M22" s="87"/>
      <c r="N22" s="87"/>
      <c r="O22" s="87"/>
      <c r="P22" s="87"/>
      <c r="Q22" s="87"/>
      <c r="R22" s="87"/>
      <c r="S22" s="87"/>
      <c r="T22" s="87"/>
      <c r="U22" s="87"/>
      <c r="V22" s="86"/>
    </row>
    <row r="23" spans="1:25" ht="54.75" thickBot="1" x14ac:dyDescent="0.3">
      <c r="A23" s="810" t="s">
        <v>50</v>
      </c>
      <c r="B23" s="811"/>
      <c r="C23" s="812"/>
      <c r="D23" s="23"/>
      <c r="E23" s="527" t="s">
        <v>144</v>
      </c>
      <c r="F23" s="528">
        <f>COUNTA(E32:E43)</f>
        <v>0</v>
      </c>
      <c r="G23" s="21"/>
      <c r="H23" s="803" t="s">
        <v>66</v>
      </c>
      <c r="I23" s="804"/>
      <c r="J23" s="94">
        <f>COUNTIF(I32:I43,"Acción Correctiva")</f>
        <v>0</v>
      </c>
      <c r="K23" s="88"/>
      <c r="L23" s="87"/>
      <c r="M23" s="87"/>
      <c r="N23" s="87"/>
      <c r="O23" s="87"/>
      <c r="P23" s="87"/>
      <c r="Q23" s="87"/>
      <c r="R23" s="87"/>
      <c r="S23" s="86"/>
      <c r="T23" s="86"/>
      <c r="U23" s="23"/>
      <c r="V23" s="86"/>
    </row>
    <row r="24" spans="1:25" ht="24.75" thickBot="1" x14ac:dyDescent="0.3">
      <c r="A24" s="388"/>
      <c r="B24" s="23"/>
      <c r="C24" s="23"/>
      <c r="D24" s="28"/>
      <c r="E24" s="527" t="s">
        <v>61</v>
      </c>
      <c r="F24" s="528">
        <f>COUNTA(H32:H43)</f>
        <v>0</v>
      </c>
      <c r="G24" s="24"/>
      <c r="H24" s="805" t="s">
        <v>149</v>
      </c>
      <c r="I24" s="806"/>
      <c r="J24" s="99">
        <f>COUNTIF(I32:I43,"Acción Preventiva y/o de mejora")</f>
        <v>0</v>
      </c>
      <c r="K24" s="88"/>
      <c r="L24" s="87"/>
      <c r="M24" s="87"/>
      <c r="N24" s="87"/>
      <c r="O24" s="87"/>
      <c r="P24" s="87"/>
      <c r="Q24" s="88"/>
      <c r="R24" s="88"/>
      <c r="S24" s="86"/>
      <c r="T24" s="86"/>
      <c r="U24" s="23"/>
      <c r="V24" s="86"/>
    </row>
    <row r="25" spans="1:25" ht="24" x14ac:dyDescent="0.25">
      <c r="A25" s="388"/>
      <c r="B25" s="23"/>
      <c r="C25" s="23"/>
      <c r="D25" s="33"/>
      <c r="E25" s="529" t="s">
        <v>145</v>
      </c>
      <c r="F25" s="528">
        <f>COUNTIF(U32:U43, "Vencida")</f>
        <v>0</v>
      </c>
      <c r="G25" s="24"/>
      <c r="H25" s="807"/>
      <c r="I25" s="807"/>
      <c r="J25" s="89"/>
      <c r="K25" s="88"/>
      <c r="L25" s="87"/>
      <c r="M25" s="87"/>
      <c r="N25" s="87"/>
      <c r="O25" s="87"/>
      <c r="P25" s="87"/>
      <c r="Q25" s="88"/>
      <c r="R25" s="88"/>
      <c r="S25" s="86"/>
      <c r="T25" s="86"/>
      <c r="U25" s="23"/>
      <c r="V25" s="47"/>
    </row>
    <row r="26" spans="1:25" ht="24" x14ac:dyDescent="0.25">
      <c r="A26" s="388"/>
      <c r="B26" s="23"/>
      <c r="C26" s="23"/>
      <c r="D26" s="28"/>
      <c r="E26" s="529" t="s">
        <v>146</v>
      </c>
      <c r="F26" s="530">
        <f>COUNTIF(U32:U43, "En ejecución")</f>
        <v>0</v>
      </c>
      <c r="G26" s="24"/>
      <c r="H26" s="807"/>
      <c r="I26" s="807"/>
      <c r="J26" s="409"/>
      <c r="K26" s="89"/>
      <c r="L26" s="87"/>
      <c r="M26" s="87"/>
      <c r="N26" s="87"/>
      <c r="O26" s="87"/>
      <c r="P26" s="87"/>
      <c r="Q26" s="88"/>
      <c r="R26" s="88"/>
      <c r="S26" s="86"/>
      <c r="T26" s="86"/>
      <c r="U26" s="23"/>
      <c r="V26" s="47"/>
    </row>
    <row r="27" spans="1:25" ht="24" x14ac:dyDescent="0.25">
      <c r="A27" s="388"/>
      <c r="B27" s="23"/>
      <c r="C27" s="23"/>
      <c r="D27" s="33"/>
      <c r="E27" s="529" t="s">
        <v>148</v>
      </c>
      <c r="F27" s="528">
        <f>COUNTIF(U32:U43,"Cerrada")</f>
        <v>0</v>
      </c>
      <c r="G27" s="24"/>
      <c r="H27" s="25"/>
      <c r="I27" s="85"/>
      <c r="J27" s="84"/>
      <c r="K27" s="84"/>
      <c r="L27" s="87"/>
      <c r="M27" s="87"/>
      <c r="N27" s="87"/>
      <c r="O27" s="87"/>
      <c r="P27" s="87"/>
      <c r="Q27" s="88"/>
      <c r="R27" s="88"/>
      <c r="S27" s="86"/>
      <c r="T27" s="86"/>
      <c r="U27" s="23"/>
      <c r="V27" s="47"/>
    </row>
    <row r="28" spans="1:25" ht="24" x14ac:dyDescent="0.25">
      <c r="A28" s="388"/>
      <c r="B28" s="23"/>
      <c r="C28" s="23"/>
      <c r="D28" s="33"/>
      <c r="E28" s="529" t="s">
        <v>538</v>
      </c>
      <c r="F28" s="528">
        <f>COUNTIF(U32:U43,"Eliminada")</f>
        <v>0</v>
      </c>
      <c r="G28" s="24"/>
      <c r="H28" s="25"/>
      <c r="I28" s="85"/>
      <c r="J28" s="84"/>
      <c r="K28" s="84"/>
      <c r="L28" s="87"/>
      <c r="M28" s="87"/>
      <c r="N28" s="87"/>
      <c r="O28" s="87"/>
      <c r="P28" s="87"/>
      <c r="Q28" s="88"/>
      <c r="R28" s="88"/>
      <c r="S28" s="86"/>
      <c r="T28" s="86"/>
      <c r="U28" s="23"/>
      <c r="V28" s="47"/>
    </row>
    <row r="29" spans="1:25" ht="24.75" thickBot="1" x14ac:dyDescent="0.3">
      <c r="A29" s="388"/>
      <c r="B29" s="23"/>
      <c r="C29" s="23"/>
      <c r="D29" s="23"/>
      <c r="E29" s="79"/>
      <c r="F29" s="80"/>
      <c r="G29" s="24"/>
      <c r="H29" s="25"/>
      <c r="I29" s="81"/>
      <c r="J29" s="82"/>
      <c r="K29" s="81"/>
      <c r="L29" s="82"/>
      <c r="M29" s="92"/>
      <c r="N29" s="26"/>
      <c r="O29" s="26"/>
      <c r="P29" s="26"/>
      <c r="Q29" s="20"/>
      <c r="R29" s="20"/>
      <c r="S29" s="20"/>
      <c r="T29" s="20"/>
      <c r="U29" s="20"/>
      <c r="V29" s="20"/>
    </row>
    <row r="30" spans="1:25" s="73" customFormat="1" ht="24" thickBot="1" x14ac:dyDescent="0.25">
      <c r="A30" s="703" t="s">
        <v>73</v>
      </c>
      <c r="B30" s="704"/>
      <c r="C30" s="704"/>
      <c r="D30" s="704"/>
      <c r="E30" s="704"/>
      <c r="F30" s="704"/>
      <c r="G30" s="705"/>
      <c r="H30" s="710" t="s">
        <v>74</v>
      </c>
      <c r="I30" s="711"/>
      <c r="J30" s="711"/>
      <c r="K30" s="711"/>
      <c r="L30" s="711"/>
      <c r="M30" s="711"/>
      <c r="N30" s="712"/>
      <c r="O30" s="728" t="s">
        <v>75</v>
      </c>
      <c r="P30" s="793"/>
      <c r="Q30" s="729"/>
      <c r="R30" s="730" t="s">
        <v>141</v>
      </c>
      <c r="S30" s="731"/>
      <c r="T30" s="731"/>
      <c r="U30" s="731"/>
      <c r="V30" s="732"/>
      <c r="W30" s="75"/>
      <c r="X30" s="76"/>
      <c r="Y30" s="77"/>
    </row>
    <row r="31" spans="1:25" ht="63" customHeight="1" thickBot="1" x14ac:dyDescent="0.3">
      <c r="A31" s="150" t="s">
        <v>147</v>
      </c>
      <c r="B31" s="151" t="s">
        <v>3</v>
      </c>
      <c r="C31" s="151" t="s">
        <v>77</v>
      </c>
      <c r="D31" s="151" t="s">
        <v>133</v>
      </c>
      <c r="E31" s="151" t="s">
        <v>134</v>
      </c>
      <c r="F31" s="151" t="s">
        <v>135</v>
      </c>
      <c r="G31" s="152" t="s">
        <v>136</v>
      </c>
      <c r="H31" s="153" t="s">
        <v>139</v>
      </c>
      <c r="I31" s="151" t="s">
        <v>5</v>
      </c>
      <c r="J31" s="151" t="s">
        <v>78</v>
      </c>
      <c r="K31" s="154" t="s">
        <v>79</v>
      </c>
      <c r="L31" s="154" t="s">
        <v>81</v>
      </c>
      <c r="M31" s="154" t="s">
        <v>82</v>
      </c>
      <c r="N31" s="155" t="s">
        <v>83</v>
      </c>
      <c r="O31" s="769" t="s">
        <v>84</v>
      </c>
      <c r="P31" s="770"/>
      <c r="Q31" s="155" t="s">
        <v>85</v>
      </c>
      <c r="R31" s="156" t="s">
        <v>84</v>
      </c>
      <c r="S31" s="154" t="s">
        <v>85</v>
      </c>
      <c r="T31" s="154" t="s">
        <v>158</v>
      </c>
      <c r="U31" s="154" t="s">
        <v>86</v>
      </c>
      <c r="V31" s="155" t="s">
        <v>155</v>
      </c>
      <c r="W31" s="74"/>
      <c r="X31" s="78"/>
      <c r="Y31" s="78"/>
    </row>
    <row r="32" spans="1:25" s="193" customFormat="1" ht="33.75" customHeight="1" x14ac:dyDescent="0.25">
      <c r="A32" s="571"/>
      <c r="B32" s="234"/>
      <c r="C32" s="234"/>
      <c r="D32" s="235"/>
      <c r="E32" s="225"/>
      <c r="F32" s="234"/>
      <c r="G32" s="225"/>
      <c r="H32" s="163"/>
      <c r="I32" s="162"/>
      <c r="J32" s="566"/>
      <c r="K32" s="571"/>
      <c r="L32" s="224"/>
      <c r="M32" s="224"/>
      <c r="N32" s="224"/>
      <c r="O32" s="677"/>
      <c r="P32" s="672"/>
      <c r="Q32" s="672"/>
      <c r="R32" s="673"/>
      <c r="S32" s="400"/>
      <c r="T32" s="189"/>
      <c r="U32" s="569"/>
      <c r="V32" s="570"/>
      <c r="W32" s="399"/>
      <c r="X32" s="421"/>
    </row>
    <row r="33" spans="1:21" x14ac:dyDescent="0.25">
      <c r="A33" s="316"/>
      <c r="B33" s="13"/>
      <c r="C33" s="13"/>
      <c r="D33" s="13"/>
      <c r="F33" s="13"/>
      <c r="G33" s="244"/>
      <c r="I33" s="13"/>
      <c r="J33" s="13"/>
      <c r="K33" s="386"/>
      <c r="U33" s="13"/>
    </row>
    <row r="34" spans="1:21" x14ac:dyDescent="0.25">
      <c r="U34" s="13"/>
    </row>
    <row r="35" spans="1:21" x14ac:dyDescent="0.25">
      <c r="U35" s="13"/>
    </row>
    <row r="36" spans="1:21" x14ac:dyDescent="0.25">
      <c r="U36" s="13"/>
    </row>
    <row r="37" spans="1:21" x14ac:dyDescent="0.25">
      <c r="U37" s="13"/>
    </row>
    <row r="38" spans="1:21" x14ac:dyDescent="0.25">
      <c r="U38" s="13"/>
    </row>
    <row r="39" spans="1:21" x14ac:dyDescent="0.25">
      <c r="U39" s="13"/>
    </row>
    <row r="40" spans="1:21" x14ac:dyDescent="0.25">
      <c r="U40" s="13"/>
    </row>
    <row r="41" spans="1:21" x14ac:dyDescent="0.25">
      <c r="U41" s="13"/>
    </row>
    <row r="42" spans="1:21" x14ac:dyDescent="0.25">
      <c r="U42" s="13"/>
    </row>
    <row r="43" spans="1:21" x14ac:dyDescent="0.25">
      <c r="U43" s="13"/>
    </row>
    <row r="44" spans="1:21" x14ac:dyDescent="0.25">
      <c r="U44" s="13"/>
    </row>
    <row r="45" spans="1:21" x14ac:dyDescent="0.25">
      <c r="U45" s="13"/>
    </row>
    <row r="46" spans="1:21" x14ac:dyDescent="0.25">
      <c r="U46" s="13"/>
    </row>
    <row r="47" spans="1:21" x14ac:dyDescent="0.25">
      <c r="U47" s="13"/>
    </row>
    <row r="48" spans="1:21"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sheetData>
  <protectedRanges>
    <protectedRange sqref="O32:Q32 S32" name="Rango1" securityDescriptor="O:WDG:WDD:(A;;CC;;;S-1-5-21-1528164968-1790463351-673733271-1117)"/>
  </protectedRanges>
  <mergeCells count="16">
    <mergeCell ref="H30:N30"/>
    <mergeCell ref="O32:R32"/>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s>
  <conditionalFormatting sqref="W32">
    <cfRule type="containsText" dxfId="29" priority="4" stopIfTrue="1" operator="containsText" text="Cerrada">
      <formula>NOT(ISERROR(SEARCH("Cerrada",W32)))</formula>
    </cfRule>
    <cfRule type="containsText" dxfId="28" priority="5" stopIfTrue="1" operator="containsText" text="En ejecución">
      <formula>NOT(ISERROR(SEARCH("En ejecución",W32)))</formula>
    </cfRule>
    <cfRule type="containsText" dxfId="27" priority="6" stopIfTrue="1" operator="containsText" text="Vencida">
      <formula>NOT(ISERROR(SEARCH("Vencida",W32)))</formula>
    </cfRule>
  </conditionalFormatting>
  <conditionalFormatting sqref="W32">
    <cfRule type="containsText" dxfId="26" priority="1" stopIfTrue="1" operator="containsText" text="Cerrada">
      <formula>NOT(ISERROR(SEARCH("Cerrada",W32)))</formula>
    </cfRule>
    <cfRule type="containsText" dxfId="25" priority="2" stopIfTrue="1" operator="containsText" text="En ejecución">
      <formula>NOT(ISERROR(SEARCH("En ejecución",W32)))</formula>
    </cfRule>
    <cfRule type="containsText" dxfId="24" priority="3" stopIfTrue="1" operator="containsText" text="Vencida">
      <formula>NOT(ISERROR(SEARCH("Vencida",W32)))</formula>
    </cfRule>
  </conditionalFormatting>
  <dataValidations count="7">
    <dataValidation type="list" allowBlank="1" showInputMessage="1" showErrorMessage="1" sqref="V32">
      <formula1>$J$2:$J$4</formula1>
    </dataValidation>
    <dataValidation type="list" allowBlank="1" showInputMessage="1" showErrorMessage="1" sqref="W32">
      <formula1>$I$2:$I$4</formula1>
    </dataValidation>
    <dataValidation type="list" allowBlank="1" showErrorMessage="1" sqref="A23">
      <formula1>PROCESOS</formula1>
    </dataValidation>
    <dataValidation type="list" allowBlank="1" showInputMessage="1" showErrorMessage="1" sqref="I32">
      <formula1>$H$2:$H$3</formula1>
    </dataValidation>
    <dataValidation type="list" allowBlank="1" showInputMessage="1" showErrorMessage="1" sqref="F32">
      <formula1>$G$2:$G$5</formula1>
    </dataValidation>
    <dataValidation type="list" allowBlank="1" showInputMessage="1" showErrorMessage="1" sqref="C32">
      <formula1>$D$2:$D$13</formula1>
    </dataValidation>
    <dataValidation type="list" allowBlank="1" showInputMessage="1" showErrorMessage="1" sqref="B32">
      <formula1>$F$2:$F$6</formula1>
    </dataValidation>
  </dataValidations>
  <hyperlinks>
    <hyperlink ref="S32" r:id="rId1" display="http://www.idep.edu.co/sites/default/files/PRO-GRF-11-01_Egresos_o_salidas_de_bienes_V6.pdf"/>
    <hyperlink ref="U32" r:id="rId2" display="http://www.idep.edu.co/sites/default/files/PRO-GRF-11-01_Egresos_o_salidas_de_bienes_V6.pdf"/>
  </hyperlink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1"/>
  <sheetViews>
    <sheetView showGridLines="0" topLeftCell="A21" zoomScale="70" zoomScaleNormal="70" workbookViewId="0">
      <selection activeCell="J25" sqref="J25"/>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7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75"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7"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7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GESTIÓN DEL TALENTO HUMANO</v>
      </c>
      <c r="F22" s="809"/>
      <c r="G22" s="21"/>
      <c r="H22" s="800" t="s">
        <v>60</v>
      </c>
      <c r="I22" s="801"/>
      <c r="J22" s="802"/>
      <c r="K22" s="83"/>
      <c r="L22" s="87"/>
      <c r="M22" s="87"/>
      <c r="N22" s="87"/>
      <c r="O22" s="87"/>
      <c r="P22" s="87"/>
      <c r="Q22" s="87"/>
      <c r="R22" s="87"/>
      <c r="S22" s="87"/>
      <c r="T22" s="87"/>
      <c r="U22" s="87"/>
      <c r="V22" s="87"/>
      <c r="W22" s="87"/>
      <c r="X22" s="86"/>
    </row>
    <row r="23" spans="1:27" ht="53.25" customHeight="1" thickBot="1" x14ac:dyDescent="0.3">
      <c r="A23" s="810" t="s">
        <v>52</v>
      </c>
      <c r="B23" s="811"/>
      <c r="C23" s="812"/>
      <c r="D23" s="23"/>
      <c r="E23" s="93" t="s">
        <v>144</v>
      </c>
      <c r="F23" s="94">
        <f>COUNTA(E31:E31)</f>
        <v>0</v>
      </c>
      <c r="G23" s="21"/>
      <c r="H23" s="803" t="s">
        <v>66</v>
      </c>
      <c r="I23" s="804"/>
      <c r="J23" s="94">
        <f>COUNTIF(I31:I43,"Acción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COUNTA(H31:H31)</f>
        <v>0</v>
      </c>
      <c r="G24" s="24"/>
      <c r="H24" s="805" t="s">
        <v>149</v>
      </c>
      <c r="I24" s="806"/>
      <c r="J24" s="99">
        <f>COUNTIF(I31:I43,"Acción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COUNTIF(W31:W31, "Vencida")</f>
        <v>0</v>
      </c>
      <c r="G25" s="24"/>
      <c r="H25" s="807"/>
      <c r="I25" s="807"/>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COUNTIF(W31:W31, "En ejecución")</f>
        <v>0</v>
      </c>
      <c r="G26" s="24"/>
      <c r="H26" s="807"/>
      <c r="I26" s="807"/>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COUNTIF(W31:W31,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90.75" customHeight="1" x14ac:dyDescent="0.25">
      <c r="A30" s="825" t="s">
        <v>147</v>
      </c>
      <c r="B30" s="826" t="s">
        <v>3</v>
      </c>
      <c r="C30" s="826" t="s">
        <v>77</v>
      </c>
      <c r="D30" s="826" t="s">
        <v>133</v>
      </c>
      <c r="E30" s="826" t="s">
        <v>134</v>
      </c>
      <c r="F30" s="826" t="s">
        <v>135</v>
      </c>
      <c r="G30" s="827" t="s">
        <v>136</v>
      </c>
      <c r="H30" s="828" t="s">
        <v>139</v>
      </c>
      <c r="I30" s="826" t="s">
        <v>5</v>
      </c>
      <c r="J30" s="826" t="s">
        <v>78</v>
      </c>
      <c r="K30" s="829" t="s">
        <v>79</v>
      </c>
      <c r="L30" s="829" t="s">
        <v>81</v>
      </c>
      <c r="M30" s="829" t="s">
        <v>82</v>
      </c>
      <c r="N30" s="541" t="s">
        <v>83</v>
      </c>
      <c r="O30" s="821" t="s">
        <v>84</v>
      </c>
      <c r="P30" s="822"/>
      <c r="Q30" s="822"/>
      <c r="R30" s="823"/>
      <c r="S30" s="541" t="s">
        <v>85</v>
      </c>
      <c r="T30" s="830" t="s">
        <v>84</v>
      </c>
      <c r="U30" s="829" t="s">
        <v>85</v>
      </c>
      <c r="V30" s="829" t="s">
        <v>158</v>
      </c>
      <c r="W30" s="829" t="s">
        <v>86</v>
      </c>
      <c r="X30" s="541" t="s">
        <v>155</v>
      </c>
      <c r="Y30" s="74"/>
      <c r="Z30" s="78"/>
      <c r="AA30" s="78"/>
    </row>
    <row r="31" spans="1:27" s="562" customFormat="1" ht="42.75" customHeight="1" x14ac:dyDescent="0.25">
      <c r="A31" s="571"/>
      <c r="B31" s="234"/>
      <c r="C31" s="234"/>
      <c r="D31" s="235"/>
      <c r="E31" s="225"/>
      <c r="F31" s="234"/>
      <c r="G31" s="225"/>
      <c r="H31" s="163"/>
      <c r="I31" s="162"/>
      <c r="J31" s="566"/>
      <c r="K31" s="571"/>
      <c r="L31" s="224"/>
      <c r="M31" s="224"/>
      <c r="N31" s="224"/>
      <c r="O31" s="824"/>
      <c r="P31" s="831"/>
      <c r="Q31" s="831"/>
      <c r="R31" s="831"/>
      <c r="S31" s="400"/>
      <c r="T31" s="189"/>
      <c r="U31" s="569"/>
      <c r="V31" s="570"/>
      <c r="W31" s="567"/>
      <c r="X31" s="570"/>
      <c r="Y31" s="1"/>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3"/>
      <c r="X75" s="1"/>
      <c r="Y75" s="1"/>
      <c r="Z75" s="1"/>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sheetData>
  <protectedRanges>
    <protectedRange sqref="O31:Q31 S31" name="Rango1" securityDescriptor="O:WDG:WDD:(A;;CC;;;S-1-5-21-1528164968-1790463351-673733271-1117)"/>
  </protectedRanges>
  <mergeCells count="16">
    <mergeCell ref="O30:R30"/>
    <mergeCell ref="A23:C23"/>
    <mergeCell ref="H23:I23"/>
    <mergeCell ref="H24:I24"/>
    <mergeCell ref="H25:I25"/>
    <mergeCell ref="H26:I26"/>
    <mergeCell ref="A29:G29"/>
    <mergeCell ref="H29:N29"/>
    <mergeCell ref="O29:S29"/>
    <mergeCell ref="A17:C20"/>
    <mergeCell ref="D17:W20"/>
    <mergeCell ref="A22:C22"/>
    <mergeCell ref="E22:F22"/>
    <mergeCell ref="H22:J22"/>
    <mergeCell ref="T29:X29"/>
    <mergeCell ref="O31:R31"/>
  </mergeCells>
  <conditionalFormatting sqref="W31">
    <cfRule type="containsText" dxfId="23" priority="1" stopIfTrue="1" operator="containsText" text="Cerrada">
      <formula>NOT(ISERROR(SEARCH("Cerrada",W31)))</formula>
    </cfRule>
    <cfRule type="containsText" dxfId="22" priority="2" stopIfTrue="1" operator="containsText" text="En ejecución">
      <formula>NOT(ISERROR(SEARCH("En ejecución",W31)))</formula>
    </cfRule>
    <cfRule type="containsText" dxfId="21"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0"/>
  <sheetViews>
    <sheetView showGridLines="0" topLeftCell="B17" zoomScale="70" zoomScaleNormal="70" workbookViewId="0">
      <selection activeCell="J25" sqref="J25"/>
    </sheetView>
  </sheetViews>
  <sheetFormatPr baseColWidth="10" defaultColWidth="14.42578125" defaultRowHeight="15" x14ac:dyDescent="0.25"/>
  <cols>
    <col min="1" max="1" width="6.5703125" style="245" customWidth="1"/>
    <col min="2" max="2" width="10.7109375" style="245" customWidth="1"/>
    <col min="3" max="3" width="17.5703125" style="245" customWidth="1"/>
    <col min="4" max="4" width="21.5703125" style="245" customWidth="1"/>
    <col min="5" max="5" width="75.42578125" style="245" customWidth="1"/>
    <col min="6" max="6" width="20" style="245" customWidth="1"/>
    <col min="7" max="7" width="51.85546875" style="245" customWidth="1"/>
    <col min="8" max="8" width="38.5703125" style="245" customWidth="1"/>
    <col min="9" max="9" width="14" style="245" customWidth="1"/>
    <col min="10" max="10" width="18" style="245" customWidth="1"/>
    <col min="11" max="11" width="18.5703125" style="245" customWidth="1"/>
    <col min="12" max="12" width="20" style="245" customWidth="1"/>
    <col min="13" max="13" width="18.28515625" style="245" customWidth="1"/>
    <col min="14" max="14" width="18" style="245" customWidth="1"/>
    <col min="15" max="17" width="25.7109375" style="533" customWidth="1"/>
    <col min="18" max="18" width="18.7109375" style="533" customWidth="1"/>
    <col min="19" max="19" width="28.140625" style="245" customWidth="1"/>
    <col min="20" max="20" width="67.85546875" style="245" customWidth="1"/>
    <col min="21" max="21" width="31.7109375" style="245" customWidth="1"/>
    <col min="22" max="22" width="18.42578125" style="167" customWidth="1"/>
    <col min="23" max="23" width="19.42578125" style="245" customWidth="1"/>
    <col min="24" max="24" width="80.28515625" style="245" customWidth="1"/>
    <col min="25" max="25" width="31.140625" style="245" customWidth="1"/>
    <col min="26" max="26" width="14.42578125" style="245" customWidth="1"/>
    <col min="27" max="28" width="11" style="245" customWidth="1"/>
    <col min="29" max="256" width="14.42578125" style="245"/>
    <col min="257" max="257" width="6.5703125" style="245" customWidth="1"/>
    <col min="258" max="258" width="10.7109375" style="245" customWidth="1"/>
    <col min="259" max="259" width="17.5703125" style="245" customWidth="1"/>
    <col min="260" max="260" width="21.5703125" style="245" customWidth="1"/>
    <col min="261" max="261" width="52.28515625" style="245" customWidth="1"/>
    <col min="262" max="262" width="24.140625" style="245" customWidth="1"/>
    <col min="263" max="263" width="26.5703125" style="245" customWidth="1"/>
    <col min="264" max="264" width="25.85546875" style="245" customWidth="1"/>
    <col min="265" max="265" width="14" style="245" customWidth="1"/>
    <col min="266" max="266" width="18" style="245" customWidth="1"/>
    <col min="267" max="267" width="18.5703125" style="245" customWidth="1"/>
    <col min="268" max="268" width="20" style="245" customWidth="1"/>
    <col min="269" max="269" width="18.28515625" style="245" customWidth="1"/>
    <col min="270" max="271" width="18" style="245" customWidth="1"/>
    <col min="272" max="272" width="26.28515625" style="245" customWidth="1"/>
    <col min="273" max="273" width="24.85546875" style="245" customWidth="1"/>
    <col min="274" max="274" width="19.42578125" style="245" customWidth="1"/>
    <col min="275" max="275" width="28.140625" style="245" customWidth="1"/>
    <col min="276" max="276" width="97.7109375" style="245" customWidth="1"/>
    <col min="277" max="277" width="40.140625" style="245" customWidth="1"/>
    <col min="278" max="278" width="18.42578125" style="245" customWidth="1"/>
    <col min="279" max="279" width="19.42578125" style="245" customWidth="1"/>
    <col min="280" max="280" width="80.28515625" style="245" customWidth="1"/>
    <col min="281" max="281" width="31.140625" style="245" customWidth="1"/>
    <col min="282" max="282" width="14.42578125" style="245" customWidth="1"/>
    <col min="283" max="284" width="11" style="245" customWidth="1"/>
    <col min="285" max="512" width="14.42578125" style="245"/>
    <col min="513" max="513" width="6.5703125" style="245" customWidth="1"/>
    <col min="514" max="514" width="10.7109375" style="245" customWidth="1"/>
    <col min="515" max="515" width="17.5703125" style="245" customWidth="1"/>
    <col min="516" max="516" width="21.5703125" style="245" customWidth="1"/>
    <col min="517" max="517" width="52.28515625" style="245" customWidth="1"/>
    <col min="518" max="518" width="24.140625" style="245" customWidth="1"/>
    <col min="519" max="519" width="26.5703125" style="245" customWidth="1"/>
    <col min="520" max="520" width="25.85546875" style="245" customWidth="1"/>
    <col min="521" max="521" width="14" style="245" customWidth="1"/>
    <col min="522" max="522" width="18" style="245" customWidth="1"/>
    <col min="523" max="523" width="18.5703125" style="245" customWidth="1"/>
    <col min="524" max="524" width="20" style="245" customWidth="1"/>
    <col min="525" max="525" width="18.28515625" style="245" customWidth="1"/>
    <col min="526" max="527" width="18" style="245" customWidth="1"/>
    <col min="528" max="528" width="26.28515625" style="245" customWidth="1"/>
    <col min="529" max="529" width="24.85546875" style="245" customWidth="1"/>
    <col min="530" max="530" width="19.42578125" style="245" customWidth="1"/>
    <col min="531" max="531" width="28.140625" style="245" customWidth="1"/>
    <col min="532" max="532" width="97.7109375" style="245" customWidth="1"/>
    <col min="533" max="533" width="40.140625" style="245" customWidth="1"/>
    <col min="534" max="534" width="18.42578125" style="245" customWidth="1"/>
    <col min="535" max="535" width="19.42578125" style="245" customWidth="1"/>
    <col min="536" max="536" width="80.28515625" style="245" customWidth="1"/>
    <col min="537" max="537" width="31.140625" style="245" customWidth="1"/>
    <col min="538" max="538" width="14.42578125" style="245" customWidth="1"/>
    <col min="539" max="540" width="11" style="245" customWidth="1"/>
    <col min="541" max="768" width="14.42578125" style="245"/>
    <col min="769" max="769" width="6.5703125" style="245" customWidth="1"/>
    <col min="770" max="770" width="10.7109375" style="245" customWidth="1"/>
    <col min="771" max="771" width="17.5703125" style="245" customWidth="1"/>
    <col min="772" max="772" width="21.5703125" style="245" customWidth="1"/>
    <col min="773" max="773" width="52.28515625" style="245" customWidth="1"/>
    <col min="774" max="774" width="24.140625" style="245" customWidth="1"/>
    <col min="775" max="775" width="26.5703125" style="245" customWidth="1"/>
    <col min="776" max="776" width="25.85546875" style="245" customWidth="1"/>
    <col min="777" max="777" width="14" style="245" customWidth="1"/>
    <col min="778" max="778" width="18" style="245" customWidth="1"/>
    <col min="779" max="779" width="18.5703125" style="245" customWidth="1"/>
    <col min="780" max="780" width="20" style="245" customWidth="1"/>
    <col min="781" max="781" width="18.28515625" style="245" customWidth="1"/>
    <col min="782" max="783" width="18" style="245" customWidth="1"/>
    <col min="784" max="784" width="26.28515625" style="245" customWidth="1"/>
    <col min="785" max="785" width="24.85546875" style="245" customWidth="1"/>
    <col min="786" max="786" width="19.42578125" style="245" customWidth="1"/>
    <col min="787" max="787" width="28.140625" style="245" customWidth="1"/>
    <col min="788" max="788" width="97.7109375" style="245" customWidth="1"/>
    <col min="789" max="789" width="40.140625" style="245" customWidth="1"/>
    <col min="790" max="790" width="18.42578125" style="245" customWidth="1"/>
    <col min="791" max="791" width="19.42578125" style="245" customWidth="1"/>
    <col min="792" max="792" width="80.28515625" style="245" customWidth="1"/>
    <col min="793" max="793" width="31.140625" style="245" customWidth="1"/>
    <col min="794" max="794" width="14.42578125" style="245" customWidth="1"/>
    <col min="795" max="796" width="11" style="245" customWidth="1"/>
    <col min="797" max="1024" width="14.42578125" style="245"/>
    <col min="1025" max="1025" width="6.5703125" style="245" customWidth="1"/>
    <col min="1026" max="1026" width="10.7109375" style="245" customWidth="1"/>
    <col min="1027" max="1027" width="17.5703125" style="245" customWidth="1"/>
    <col min="1028" max="1028" width="21.5703125" style="245" customWidth="1"/>
    <col min="1029" max="1029" width="52.28515625" style="245" customWidth="1"/>
    <col min="1030" max="1030" width="24.140625" style="245" customWidth="1"/>
    <col min="1031" max="1031" width="26.5703125" style="245" customWidth="1"/>
    <col min="1032" max="1032" width="25.85546875" style="245" customWidth="1"/>
    <col min="1033" max="1033" width="14" style="245" customWidth="1"/>
    <col min="1034" max="1034" width="18" style="245" customWidth="1"/>
    <col min="1035" max="1035" width="18.5703125" style="245" customWidth="1"/>
    <col min="1036" max="1036" width="20" style="245" customWidth="1"/>
    <col min="1037" max="1037" width="18.28515625" style="245" customWidth="1"/>
    <col min="1038" max="1039" width="18" style="245" customWidth="1"/>
    <col min="1040" max="1040" width="26.28515625" style="245" customWidth="1"/>
    <col min="1041" max="1041" width="24.85546875" style="245" customWidth="1"/>
    <col min="1042" max="1042" width="19.42578125" style="245" customWidth="1"/>
    <col min="1043" max="1043" width="28.140625" style="245" customWidth="1"/>
    <col min="1044" max="1044" width="97.7109375" style="245" customWidth="1"/>
    <col min="1045" max="1045" width="40.140625" style="245" customWidth="1"/>
    <col min="1046" max="1046" width="18.42578125" style="245" customWidth="1"/>
    <col min="1047" max="1047" width="19.42578125" style="245" customWidth="1"/>
    <col min="1048" max="1048" width="80.28515625" style="245" customWidth="1"/>
    <col min="1049" max="1049" width="31.140625" style="245" customWidth="1"/>
    <col min="1050" max="1050" width="14.42578125" style="245" customWidth="1"/>
    <col min="1051" max="1052" width="11" style="245" customWidth="1"/>
    <col min="1053" max="1280" width="14.42578125" style="245"/>
    <col min="1281" max="1281" width="6.5703125" style="245" customWidth="1"/>
    <col min="1282" max="1282" width="10.7109375" style="245" customWidth="1"/>
    <col min="1283" max="1283" width="17.5703125" style="245" customWidth="1"/>
    <col min="1284" max="1284" width="21.5703125" style="245" customWidth="1"/>
    <col min="1285" max="1285" width="52.28515625" style="245" customWidth="1"/>
    <col min="1286" max="1286" width="24.140625" style="245" customWidth="1"/>
    <col min="1287" max="1287" width="26.5703125" style="245" customWidth="1"/>
    <col min="1288" max="1288" width="25.85546875" style="245" customWidth="1"/>
    <col min="1289" max="1289" width="14" style="245" customWidth="1"/>
    <col min="1290" max="1290" width="18" style="245" customWidth="1"/>
    <col min="1291" max="1291" width="18.5703125" style="245" customWidth="1"/>
    <col min="1292" max="1292" width="20" style="245" customWidth="1"/>
    <col min="1293" max="1293" width="18.28515625" style="245" customWidth="1"/>
    <col min="1294" max="1295" width="18" style="245" customWidth="1"/>
    <col min="1296" max="1296" width="26.28515625" style="245" customWidth="1"/>
    <col min="1297" max="1297" width="24.85546875" style="245" customWidth="1"/>
    <col min="1298" max="1298" width="19.42578125" style="245" customWidth="1"/>
    <col min="1299" max="1299" width="28.140625" style="245" customWidth="1"/>
    <col min="1300" max="1300" width="97.7109375" style="245" customWidth="1"/>
    <col min="1301" max="1301" width="40.140625" style="245" customWidth="1"/>
    <col min="1302" max="1302" width="18.42578125" style="245" customWidth="1"/>
    <col min="1303" max="1303" width="19.42578125" style="245" customWidth="1"/>
    <col min="1304" max="1304" width="80.28515625" style="245" customWidth="1"/>
    <col min="1305" max="1305" width="31.140625" style="245" customWidth="1"/>
    <col min="1306" max="1306" width="14.42578125" style="245" customWidth="1"/>
    <col min="1307" max="1308" width="11" style="245" customWidth="1"/>
    <col min="1309" max="1536" width="14.42578125" style="245"/>
    <col min="1537" max="1537" width="6.5703125" style="245" customWidth="1"/>
    <col min="1538" max="1538" width="10.7109375" style="245" customWidth="1"/>
    <col min="1539" max="1539" width="17.5703125" style="245" customWidth="1"/>
    <col min="1540" max="1540" width="21.5703125" style="245" customWidth="1"/>
    <col min="1541" max="1541" width="52.28515625" style="245" customWidth="1"/>
    <col min="1542" max="1542" width="24.140625" style="245" customWidth="1"/>
    <col min="1543" max="1543" width="26.5703125" style="245" customWidth="1"/>
    <col min="1544" max="1544" width="25.85546875" style="245" customWidth="1"/>
    <col min="1545" max="1545" width="14" style="245" customWidth="1"/>
    <col min="1546" max="1546" width="18" style="245" customWidth="1"/>
    <col min="1547" max="1547" width="18.5703125" style="245" customWidth="1"/>
    <col min="1548" max="1548" width="20" style="245" customWidth="1"/>
    <col min="1549" max="1549" width="18.28515625" style="245" customWidth="1"/>
    <col min="1550" max="1551" width="18" style="245" customWidth="1"/>
    <col min="1552" max="1552" width="26.28515625" style="245" customWidth="1"/>
    <col min="1553" max="1553" width="24.85546875" style="245" customWidth="1"/>
    <col min="1554" max="1554" width="19.42578125" style="245" customWidth="1"/>
    <col min="1555" max="1555" width="28.140625" style="245" customWidth="1"/>
    <col min="1556" max="1556" width="97.7109375" style="245" customWidth="1"/>
    <col min="1557" max="1557" width="40.140625" style="245" customWidth="1"/>
    <col min="1558" max="1558" width="18.42578125" style="245" customWidth="1"/>
    <col min="1559" max="1559" width="19.42578125" style="245" customWidth="1"/>
    <col min="1560" max="1560" width="80.28515625" style="245" customWidth="1"/>
    <col min="1561" max="1561" width="31.140625" style="245" customWidth="1"/>
    <col min="1562" max="1562" width="14.42578125" style="245" customWidth="1"/>
    <col min="1563" max="1564" width="11" style="245" customWidth="1"/>
    <col min="1565" max="1792" width="14.42578125" style="245"/>
    <col min="1793" max="1793" width="6.5703125" style="245" customWidth="1"/>
    <col min="1794" max="1794" width="10.7109375" style="245" customWidth="1"/>
    <col min="1795" max="1795" width="17.5703125" style="245" customWidth="1"/>
    <col min="1796" max="1796" width="21.5703125" style="245" customWidth="1"/>
    <col min="1797" max="1797" width="52.28515625" style="245" customWidth="1"/>
    <col min="1798" max="1798" width="24.140625" style="245" customWidth="1"/>
    <col min="1799" max="1799" width="26.5703125" style="245" customWidth="1"/>
    <col min="1800" max="1800" width="25.85546875" style="245" customWidth="1"/>
    <col min="1801" max="1801" width="14" style="245" customWidth="1"/>
    <col min="1802" max="1802" width="18" style="245" customWidth="1"/>
    <col min="1803" max="1803" width="18.5703125" style="245" customWidth="1"/>
    <col min="1804" max="1804" width="20" style="245" customWidth="1"/>
    <col min="1805" max="1805" width="18.28515625" style="245" customWidth="1"/>
    <col min="1806" max="1807" width="18" style="245" customWidth="1"/>
    <col min="1808" max="1808" width="26.28515625" style="245" customWidth="1"/>
    <col min="1809" max="1809" width="24.85546875" style="245" customWidth="1"/>
    <col min="1810" max="1810" width="19.42578125" style="245" customWidth="1"/>
    <col min="1811" max="1811" width="28.140625" style="245" customWidth="1"/>
    <col min="1812" max="1812" width="97.7109375" style="245" customWidth="1"/>
    <col min="1813" max="1813" width="40.140625" style="245" customWidth="1"/>
    <col min="1814" max="1814" width="18.42578125" style="245" customWidth="1"/>
    <col min="1815" max="1815" width="19.42578125" style="245" customWidth="1"/>
    <col min="1816" max="1816" width="80.28515625" style="245" customWidth="1"/>
    <col min="1817" max="1817" width="31.140625" style="245" customWidth="1"/>
    <col min="1818" max="1818" width="14.42578125" style="245" customWidth="1"/>
    <col min="1819" max="1820" width="11" style="245" customWidth="1"/>
    <col min="1821" max="2048" width="14.42578125" style="245"/>
    <col min="2049" max="2049" width="6.5703125" style="245" customWidth="1"/>
    <col min="2050" max="2050" width="10.7109375" style="245" customWidth="1"/>
    <col min="2051" max="2051" width="17.5703125" style="245" customWidth="1"/>
    <col min="2052" max="2052" width="21.5703125" style="245" customWidth="1"/>
    <col min="2053" max="2053" width="52.28515625" style="245" customWidth="1"/>
    <col min="2054" max="2054" width="24.140625" style="245" customWidth="1"/>
    <col min="2055" max="2055" width="26.5703125" style="245" customWidth="1"/>
    <col min="2056" max="2056" width="25.85546875" style="245" customWidth="1"/>
    <col min="2057" max="2057" width="14" style="245" customWidth="1"/>
    <col min="2058" max="2058" width="18" style="245" customWidth="1"/>
    <col min="2059" max="2059" width="18.5703125" style="245" customWidth="1"/>
    <col min="2060" max="2060" width="20" style="245" customWidth="1"/>
    <col min="2061" max="2061" width="18.28515625" style="245" customWidth="1"/>
    <col min="2062" max="2063" width="18" style="245" customWidth="1"/>
    <col min="2064" max="2064" width="26.28515625" style="245" customWidth="1"/>
    <col min="2065" max="2065" width="24.85546875" style="245" customWidth="1"/>
    <col min="2066" max="2066" width="19.42578125" style="245" customWidth="1"/>
    <col min="2067" max="2067" width="28.140625" style="245" customWidth="1"/>
    <col min="2068" max="2068" width="97.7109375" style="245" customWidth="1"/>
    <col min="2069" max="2069" width="40.140625" style="245" customWidth="1"/>
    <col min="2070" max="2070" width="18.42578125" style="245" customWidth="1"/>
    <col min="2071" max="2071" width="19.42578125" style="245" customWidth="1"/>
    <col min="2072" max="2072" width="80.28515625" style="245" customWidth="1"/>
    <col min="2073" max="2073" width="31.140625" style="245" customWidth="1"/>
    <col min="2074" max="2074" width="14.42578125" style="245" customWidth="1"/>
    <col min="2075" max="2076" width="11" style="245" customWidth="1"/>
    <col min="2077" max="2304" width="14.42578125" style="245"/>
    <col min="2305" max="2305" width="6.5703125" style="245" customWidth="1"/>
    <col min="2306" max="2306" width="10.7109375" style="245" customWidth="1"/>
    <col min="2307" max="2307" width="17.5703125" style="245" customWidth="1"/>
    <col min="2308" max="2308" width="21.5703125" style="245" customWidth="1"/>
    <col min="2309" max="2309" width="52.28515625" style="245" customWidth="1"/>
    <col min="2310" max="2310" width="24.140625" style="245" customWidth="1"/>
    <col min="2311" max="2311" width="26.5703125" style="245" customWidth="1"/>
    <col min="2312" max="2312" width="25.85546875" style="245" customWidth="1"/>
    <col min="2313" max="2313" width="14" style="245" customWidth="1"/>
    <col min="2314" max="2314" width="18" style="245" customWidth="1"/>
    <col min="2315" max="2315" width="18.5703125" style="245" customWidth="1"/>
    <col min="2316" max="2316" width="20" style="245" customWidth="1"/>
    <col min="2317" max="2317" width="18.28515625" style="245" customWidth="1"/>
    <col min="2318" max="2319" width="18" style="245" customWidth="1"/>
    <col min="2320" max="2320" width="26.28515625" style="245" customWidth="1"/>
    <col min="2321" max="2321" width="24.85546875" style="245" customWidth="1"/>
    <col min="2322" max="2322" width="19.42578125" style="245" customWidth="1"/>
    <col min="2323" max="2323" width="28.140625" style="245" customWidth="1"/>
    <col min="2324" max="2324" width="97.7109375" style="245" customWidth="1"/>
    <col min="2325" max="2325" width="40.140625" style="245" customWidth="1"/>
    <col min="2326" max="2326" width="18.42578125" style="245" customWidth="1"/>
    <col min="2327" max="2327" width="19.42578125" style="245" customWidth="1"/>
    <col min="2328" max="2328" width="80.28515625" style="245" customWidth="1"/>
    <col min="2329" max="2329" width="31.140625" style="245" customWidth="1"/>
    <col min="2330" max="2330" width="14.42578125" style="245" customWidth="1"/>
    <col min="2331" max="2332" width="11" style="245" customWidth="1"/>
    <col min="2333" max="2560" width="14.42578125" style="245"/>
    <col min="2561" max="2561" width="6.5703125" style="245" customWidth="1"/>
    <col min="2562" max="2562" width="10.7109375" style="245" customWidth="1"/>
    <col min="2563" max="2563" width="17.5703125" style="245" customWidth="1"/>
    <col min="2564" max="2564" width="21.5703125" style="245" customWidth="1"/>
    <col min="2565" max="2565" width="52.28515625" style="245" customWidth="1"/>
    <col min="2566" max="2566" width="24.140625" style="245" customWidth="1"/>
    <col min="2567" max="2567" width="26.5703125" style="245" customWidth="1"/>
    <col min="2568" max="2568" width="25.85546875" style="245" customWidth="1"/>
    <col min="2569" max="2569" width="14" style="245" customWidth="1"/>
    <col min="2570" max="2570" width="18" style="245" customWidth="1"/>
    <col min="2571" max="2571" width="18.5703125" style="245" customWidth="1"/>
    <col min="2572" max="2572" width="20" style="245" customWidth="1"/>
    <col min="2573" max="2573" width="18.28515625" style="245" customWidth="1"/>
    <col min="2574" max="2575" width="18" style="245" customWidth="1"/>
    <col min="2576" max="2576" width="26.28515625" style="245" customWidth="1"/>
    <col min="2577" max="2577" width="24.85546875" style="245" customWidth="1"/>
    <col min="2578" max="2578" width="19.42578125" style="245" customWidth="1"/>
    <col min="2579" max="2579" width="28.140625" style="245" customWidth="1"/>
    <col min="2580" max="2580" width="97.7109375" style="245" customWidth="1"/>
    <col min="2581" max="2581" width="40.140625" style="245" customWidth="1"/>
    <col min="2582" max="2582" width="18.42578125" style="245" customWidth="1"/>
    <col min="2583" max="2583" width="19.42578125" style="245" customWidth="1"/>
    <col min="2584" max="2584" width="80.28515625" style="245" customWidth="1"/>
    <col min="2585" max="2585" width="31.140625" style="245" customWidth="1"/>
    <col min="2586" max="2586" width="14.42578125" style="245" customWidth="1"/>
    <col min="2587" max="2588" width="11" style="245" customWidth="1"/>
    <col min="2589" max="2816" width="14.42578125" style="245"/>
    <col min="2817" max="2817" width="6.5703125" style="245" customWidth="1"/>
    <col min="2818" max="2818" width="10.7109375" style="245" customWidth="1"/>
    <col min="2819" max="2819" width="17.5703125" style="245" customWidth="1"/>
    <col min="2820" max="2820" width="21.5703125" style="245" customWidth="1"/>
    <col min="2821" max="2821" width="52.28515625" style="245" customWidth="1"/>
    <col min="2822" max="2822" width="24.140625" style="245" customWidth="1"/>
    <col min="2823" max="2823" width="26.5703125" style="245" customWidth="1"/>
    <col min="2824" max="2824" width="25.85546875" style="245" customWidth="1"/>
    <col min="2825" max="2825" width="14" style="245" customWidth="1"/>
    <col min="2826" max="2826" width="18" style="245" customWidth="1"/>
    <col min="2827" max="2827" width="18.5703125" style="245" customWidth="1"/>
    <col min="2828" max="2828" width="20" style="245" customWidth="1"/>
    <col min="2829" max="2829" width="18.28515625" style="245" customWidth="1"/>
    <col min="2830" max="2831" width="18" style="245" customWidth="1"/>
    <col min="2832" max="2832" width="26.28515625" style="245" customWidth="1"/>
    <col min="2833" max="2833" width="24.85546875" style="245" customWidth="1"/>
    <col min="2834" max="2834" width="19.42578125" style="245" customWidth="1"/>
    <col min="2835" max="2835" width="28.140625" style="245" customWidth="1"/>
    <col min="2836" max="2836" width="97.7109375" style="245" customWidth="1"/>
    <col min="2837" max="2837" width="40.140625" style="245" customWidth="1"/>
    <col min="2838" max="2838" width="18.42578125" style="245" customWidth="1"/>
    <col min="2839" max="2839" width="19.42578125" style="245" customWidth="1"/>
    <col min="2840" max="2840" width="80.28515625" style="245" customWidth="1"/>
    <col min="2841" max="2841" width="31.140625" style="245" customWidth="1"/>
    <col min="2842" max="2842" width="14.42578125" style="245" customWidth="1"/>
    <col min="2843" max="2844" width="11" style="245" customWidth="1"/>
    <col min="2845" max="3072" width="14.42578125" style="245"/>
    <col min="3073" max="3073" width="6.5703125" style="245" customWidth="1"/>
    <col min="3074" max="3074" width="10.7109375" style="245" customWidth="1"/>
    <col min="3075" max="3075" width="17.5703125" style="245" customWidth="1"/>
    <col min="3076" max="3076" width="21.5703125" style="245" customWidth="1"/>
    <col min="3077" max="3077" width="52.28515625" style="245" customWidth="1"/>
    <col min="3078" max="3078" width="24.140625" style="245" customWidth="1"/>
    <col min="3079" max="3079" width="26.5703125" style="245" customWidth="1"/>
    <col min="3080" max="3080" width="25.85546875" style="245" customWidth="1"/>
    <col min="3081" max="3081" width="14" style="245" customWidth="1"/>
    <col min="3082" max="3082" width="18" style="245" customWidth="1"/>
    <col min="3083" max="3083" width="18.5703125" style="245" customWidth="1"/>
    <col min="3084" max="3084" width="20" style="245" customWidth="1"/>
    <col min="3085" max="3085" width="18.28515625" style="245" customWidth="1"/>
    <col min="3086" max="3087" width="18" style="245" customWidth="1"/>
    <col min="3088" max="3088" width="26.28515625" style="245" customWidth="1"/>
    <col min="3089" max="3089" width="24.85546875" style="245" customWidth="1"/>
    <col min="3090" max="3090" width="19.42578125" style="245" customWidth="1"/>
    <col min="3091" max="3091" width="28.140625" style="245" customWidth="1"/>
    <col min="3092" max="3092" width="97.7109375" style="245" customWidth="1"/>
    <col min="3093" max="3093" width="40.140625" style="245" customWidth="1"/>
    <col min="3094" max="3094" width="18.42578125" style="245" customWidth="1"/>
    <col min="3095" max="3095" width="19.42578125" style="245" customWidth="1"/>
    <col min="3096" max="3096" width="80.28515625" style="245" customWidth="1"/>
    <col min="3097" max="3097" width="31.140625" style="245" customWidth="1"/>
    <col min="3098" max="3098" width="14.42578125" style="245" customWidth="1"/>
    <col min="3099" max="3100" width="11" style="245" customWidth="1"/>
    <col min="3101" max="3328" width="14.42578125" style="245"/>
    <col min="3329" max="3329" width="6.5703125" style="245" customWidth="1"/>
    <col min="3330" max="3330" width="10.7109375" style="245" customWidth="1"/>
    <col min="3331" max="3331" width="17.5703125" style="245" customWidth="1"/>
    <col min="3332" max="3332" width="21.5703125" style="245" customWidth="1"/>
    <col min="3333" max="3333" width="52.28515625" style="245" customWidth="1"/>
    <col min="3334" max="3334" width="24.140625" style="245" customWidth="1"/>
    <col min="3335" max="3335" width="26.5703125" style="245" customWidth="1"/>
    <col min="3336" max="3336" width="25.85546875" style="245" customWidth="1"/>
    <col min="3337" max="3337" width="14" style="245" customWidth="1"/>
    <col min="3338" max="3338" width="18" style="245" customWidth="1"/>
    <col min="3339" max="3339" width="18.5703125" style="245" customWidth="1"/>
    <col min="3340" max="3340" width="20" style="245" customWidth="1"/>
    <col min="3341" max="3341" width="18.28515625" style="245" customWidth="1"/>
    <col min="3342" max="3343" width="18" style="245" customWidth="1"/>
    <col min="3344" max="3344" width="26.28515625" style="245" customWidth="1"/>
    <col min="3345" max="3345" width="24.85546875" style="245" customWidth="1"/>
    <col min="3346" max="3346" width="19.42578125" style="245" customWidth="1"/>
    <col min="3347" max="3347" width="28.140625" style="245" customWidth="1"/>
    <col min="3348" max="3348" width="97.7109375" style="245" customWidth="1"/>
    <col min="3349" max="3349" width="40.140625" style="245" customWidth="1"/>
    <col min="3350" max="3350" width="18.42578125" style="245" customWidth="1"/>
    <col min="3351" max="3351" width="19.42578125" style="245" customWidth="1"/>
    <col min="3352" max="3352" width="80.28515625" style="245" customWidth="1"/>
    <col min="3353" max="3353" width="31.140625" style="245" customWidth="1"/>
    <col min="3354" max="3354" width="14.42578125" style="245" customWidth="1"/>
    <col min="3355" max="3356" width="11" style="245" customWidth="1"/>
    <col min="3357" max="3584" width="14.42578125" style="245"/>
    <col min="3585" max="3585" width="6.5703125" style="245" customWidth="1"/>
    <col min="3586" max="3586" width="10.7109375" style="245" customWidth="1"/>
    <col min="3587" max="3587" width="17.5703125" style="245" customWidth="1"/>
    <col min="3588" max="3588" width="21.5703125" style="245" customWidth="1"/>
    <col min="3589" max="3589" width="52.28515625" style="245" customWidth="1"/>
    <col min="3590" max="3590" width="24.140625" style="245" customWidth="1"/>
    <col min="3591" max="3591" width="26.5703125" style="245" customWidth="1"/>
    <col min="3592" max="3592" width="25.85546875" style="245" customWidth="1"/>
    <col min="3593" max="3593" width="14" style="245" customWidth="1"/>
    <col min="3594" max="3594" width="18" style="245" customWidth="1"/>
    <col min="3595" max="3595" width="18.5703125" style="245" customWidth="1"/>
    <col min="3596" max="3596" width="20" style="245" customWidth="1"/>
    <col min="3597" max="3597" width="18.28515625" style="245" customWidth="1"/>
    <col min="3598" max="3599" width="18" style="245" customWidth="1"/>
    <col min="3600" max="3600" width="26.28515625" style="245" customWidth="1"/>
    <col min="3601" max="3601" width="24.85546875" style="245" customWidth="1"/>
    <col min="3602" max="3602" width="19.42578125" style="245" customWidth="1"/>
    <col min="3603" max="3603" width="28.140625" style="245" customWidth="1"/>
    <col min="3604" max="3604" width="97.7109375" style="245" customWidth="1"/>
    <col min="3605" max="3605" width="40.140625" style="245" customWidth="1"/>
    <col min="3606" max="3606" width="18.42578125" style="245" customWidth="1"/>
    <col min="3607" max="3607" width="19.42578125" style="245" customWidth="1"/>
    <col min="3608" max="3608" width="80.28515625" style="245" customWidth="1"/>
    <col min="3609" max="3609" width="31.140625" style="245" customWidth="1"/>
    <col min="3610" max="3610" width="14.42578125" style="245" customWidth="1"/>
    <col min="3611" max="3612" width="11" style="245" customWidth="1"/>
    <col min="3613" max="3840" width="14.42578125" style="245"/>
    <col min="3841" max="3841" width="6.5703125" style="245" customWidth="1"/>
    <col min="3842" max="3842" width="10.7109375" style="245" customWidth="1"/>
    <col min="3843" max="3843" width="17.5703125" style="245" customWidth="1"/>
    <col min="3844" max="3844" width="21.5703125" style="245" customWidth="1"/>
    <col min="3845" max="3845" width="52.28515625" style="245" customWidth="1"/>
    <col min="3846" max="3846" width="24.140625" style="245" customWidth="1"/>
    <col min="3847" max="3847" width="26.5703125" style="245" customWidth="1"/>
    <col min="3848" max="3848" width="25.85546875" style="245" customWidth="1"/>
    <col min="3849" max="3849" width="14" style="245" customWidth="1"/>
    <col min="3850" max="3850" width="18" style="245" customWidth="1"/>
    <col min="3851" max="3851" width="18.5703125" style="245" customWidth="1"/>
    <col min="3852" max="3852" width="20" style="245" customWidth="1"/>
    <col min="3853" max="3853" width="18.28515625" style="245" customWidth="1"/>
    <col min="3854" max="3855" width="18" style="245" customWidth="1"/>
    <col min="3856" max="3856" width="26.28515625" style="245" customWidth="1"/>
    <col min="3857" max="3857" width="24.85546875" style="245" customWidth="1"/>
    <col min="3858" max="3858" width="19.42578125" style="245" customWidth="1"/>
    <col min="3859" max="3859" width="28.140625" style="245" customWidth="1"/>
    <col min="3860" max="3860" width="97.7109375" style="245" customWidth="1"/>
    <col min="3861" max="3861" width="40.140625" style="245" customWidth="1"/>
    <col min="3862" max="3862" width="18.42578125" style="245" customWidth="1"/>
    <col min="3863" max="3863" width="19.42578125" style="245" customWidth="1"/>
    <col min="3864" max="3864" width="80.28515625" style="245" customWidth="1"/>
    <col min="3865" max="3865" width="31.140625" style="245" customWidth="1"/>
    <col min="3866" max="3866" width="14.42578125" style="245" customWidth="1"/>
    <col min="3867" max="3868" width="11" style="245" customWidth="1"/>
    <col min="3869" max="4096" width="14.42578125" style="245"/>
    <col min="4097" max="4097" width="6.5703125" style="245" customWidth="1"/>
    <col min="4098" max="4098" width="10.7109375" style="245" customWidth="1"/>
    <col min="4099" max="4099" width="17.5703125" style="245" customWidth="1"/>
    <col min="4100" max="4100" width="21.5703125" style="245" customWidth="1"/>
    <col min="4101" max="4101" width="52.28515625" style="245" customWidth="1"/>
    <col min="4102" max="4102" width="24.140625" style="245" customWidth="1"/>
    <col min="4103" max="4103" width="26.5703125" style="245" customWidth="1"/>
    <col min="4104" max="4104" width="25.85546875" style="245" customWidth="1"/>
    <col min="4105" max="4105" width="14" style="245" customWidth="1"/>
    <col min="4106" max="4106" width="18" style="245" customWidth="1"/>
    <col min="4107" max="4107" width="18.5703125" style="245" customWidth="1"/>
    <col min="4108" max="4108" width="20" style="245" customWidth="1"/>
    <col min="4109" max="4109" width="18.28515625" style="245" customWidth="1"/>
    <col min="4110" max="4111" width="18" style="245" customWidth="1"/>
    <col min="4112" max="4112" width="26.28515625" style="245" customWidth="1"/>
    <col min="4113" max="4113" width="24.85546875" style="245" customWidth="1"/>
    <col min="4114" max="4114" width="19.42578125" style="245" customWidth="1"/>
    <col min="4115" max="4115" width="28.140625" style="245" customWidth="1"/>
    <col min="4116" max="4116" width="97.7109375" style="245" customWidth="1"/>
    <col min="4117" max="4117" width="40.140625" style="245" customWidth="1"/>
    <col min="4118" max="4118" width="18.42578125" style="245" customWidth="1"/>
    <col min="4119" max="4119" width="19.42578125" style="245" customWidth="1"/>
    <col min="4120" max="4120" width="80.28515625" style="245" customWidth="1"/>
    <col min="4121" max="4121" width="31.140625" style="245" customWidth="1"/>
    <col min="4122" max="4122" width="14.42578125" style="245" customWidth="1"/>
    <col min="4123" max="4124" width="11" style="245" customWidth="1"/>
    <col min="4125" max="4352" width="14.42578125" style="245"/>
    <col min="4353" max="4353" width="6.5703125" style="245" customWidth="1"/>
    <col min="4354" max="4354" width="10.7109375" style="245" customWidth="1"/>
    <col min="4355" max="4355" width="17.5703125" style="245" customWidth="1"/>
    <col min="4356" max="4356" width="21.5703125" style="245" customWidth="1"/>
    <col min="4357" max="4357" width="52.28515625" style="245" customWidth="1"/>
    <col min="4358" max="4358" width="24.140625" style="245" customWidth="1"/>
    <col min="4359" max="4359" width="26.5703125" style="245" customWidth="1"/>
    <col min="4360" max="4360" width="25.85546875" style="245" customWidth="1"/>
    <col min="4361" max="4361" width="14" style="245" customWidth="1"/>
    <col min="4362" max="4362" width="18" style="245" customWidth="1"/>
    <col min="4363" max="4363" width="18.5703125" style="245" customWidth="1"/>
    <col min="4364" max="4364" width="20" style="245" customWidth="1"/>
    <col min="4365" max="4365" width="18.28515625" style="245" customWidth="1"/>
    <col min="4366" max="4367" width="18" style="245" customWidth="1"/>
    <col min="4368" max="4368" width="26.28515625" style="245" customWidth="1"/>
    <col min="4369" max="4369" width="24.85546875" style="245" customWidth="1"/>
    <col min="4370" max="4370" width="19.42578125" style="245" customWidth="1"/>
    <col min="4371" max="4371" width="28.140625" style="245" customWidth="1"/>
    <col min="4372" max="4372" width="97.7109375" style="245" customWidth="1"/>
    <col min="4373" max="4373" width="40.140625" style="245" customWidth="1"/>
    <col min="4374" max="4374" width="18.42578125" style="245" customWidth="1"/>
    <col min="4375" max="4375" width="19.42578125" style="245" customWidth="1"/>
    <col min="4376" max="4376" width="80.28515625" style="245" customWidth="1"/>
    <col min="4377" max="4377" width="31.140625" style="245" customWidth="1"/>
    <col min="4378" max="4378" width="14.42578125" style="245" customWidth="1"/>
    <col min="4379" max="4380" width="11" style="245" customWidth="1"/>
    <col min="4381" max="4608" width="14.42578125" style="245"/>
    <col min="4609" max="4609" width="6.5703125" style="245" customWidth="1"/>
    <col min="4610" max="4610" width="10.7109375" style="245" customWidth="1"/>
    <col min="4611" max="4611" width="17.5703125" style="245" customWidth="1"/>
    <col min="4612" max="4612" width="21.5703125" style="245" customWidth="1"/>
    <col min="4613" max="4613" width="52.28515625" style="245" customWidth="1"/>
    <col min="4614" max="4614" width="24.140625" style="245" customWidth="1"/>
    <col min="4615" max="4615" width="26.5703125" style="245" customWidth="1"/>
    <col min="4616" max="4616" width="25.85546875" style="245" customWidth="1"/>
    <col min="4617" max="4617" width="14" style="245" customWidth="1"/>
    <col min="4618" max="4618" width="18" style="245" customWidth="1"/>
    <col min="4619" max="4619" width="18.5703125" style="245" customWidth="1"/>
    <col min="4620" max="4620" width="20" style="245" customWidth="1"/>
    <col min="4621" max="4621" width="18.28515625" style="245" customWidth="1"/>
    <col min="4622" max="4623" width="18" style="245" customWidth="1"/>
    <col min="4624" max="4624" width="26.28515625" style="245" customWidth="1"/>
    <col min="4625" max="4625" width="24.85546875" style="245" customWidth="1"/>
    <col min="4626" max="4626" width="19.42578125" style="245" customWidth="1"/>
    <col min="4627" max="4627" width="28.140625" style="245" customWidth="1"/>
    <col min="4628" max="4628" width="97.7109375" style="245" customWidth="1"/>
    <col min="4629" max="4629" width="40.140625" style="245" customWidth="1"/>
    <col min="4630" max="4630" width="18.42578125" style="245" customWidth="1"/>
    <col min="4631" max="4631" width="19.42578125" style="245" customWidth="1"/>
    <col min="4632" max="4632" width="80.28515625" style="245" customWidth="1"/>
    <col min="4633" max="4633" width="31.140625" style="245" customWidth="1"/>
    <col min="4634" max="4634" width="14.42578125" style="245" customWidth="1"/>
    <col min="4635" max="4636" width="11" style="245" customWidth="1"/>
    <col min="4637" max="4864" width="14.42578125" style="245"/>
    <col min="4865" max="4865" width="6.5703125" style="245" customWidth="1"/>
    <col min="4866" max="4866" width="10.7109375" style="245" customWidth="1"/>
    <col min="4867" max="4867" width="17.5703125" style="245" customWidth="1"/>
    <col min="4868" max="4868" width="21.5703125" style="245" customWidth="1"/>
    <col min="4869" max="4869" width="52.28515625" style="245" customWidth="1"/>
    <col min="4870" max="4870" width="24.140625" style="245" customWidth="1"/>
    <col min="4871" max="4871" width="26.5703125" style="245" customWidth="1"/>
    <col min="4872" max="4872" width="25.85546875" style="245" customWidth="1"/>
    <col min="4873" max="4873" width="14" style="245" customWidth="1"/>
    <col min="4874" max="4874" width="18" style="245" customWidth="1"/>
    <col min="4875" max="4875" width="18.5703125" style="245" customWidth="1"/>
    <col min="4876" max="4876" width="20" style="245" customWidth="1"/>
    <col min="4877" max="4877" width="18.28515625" style="245" customWidth="1"/>
    <col min="4878" max="4879" width="18" style="245" customWidth="1"/>
    <col min="4880" max="4880" width="26.28515625" style="245" customWidth="1"/>
    <col min="4881" max="4881" width="24.85546875" style="245" customWidth="1"/>
    <col min="4882" max="4882" width="19.42578125" style="245" customWidth="1"/>
    <col min="4883" max="4883" width="28.140625" style="245" customWidth="1"/>
    <col min="4884" max="4884" width="97.7109375" style="245" customWidth="1"/>
    <col min="4885" max="4885" width="40.140625" style="245" customWidth="1"/>
    <col min="4886" max="4886" width="18.42578125" style="245" customWidth="1"/>
    <col min="4887" max="4887" width="19.42578125" style="245" customWidth="1"/>
    <col min="4888" max="4888" width="80.28515625" style="245" customWidth="1"/>
    <col min="4889" max="4889" width="31.140625" style="245" customWidth="1"/>
    <col min="4890" max="4890" width="14.42578125" style="245" customWidth="1"/>
    <col min="4891" max="4892" width="11" style="245" customWidth="1"/>
    <col min="4893" max="5120" width="14.42578125" style="245"/>
    <col min="5121" max="5121" width="6.5703125" style="245" customWidth="1"/>
    <col min="5122" max="5122" width="10.7109375" style="245" customWidth="1"/>
    <col min="5123" max="5123" width="17.5703125" style="245" customWidth="1"/>
    <col min="5124" max="5124" width="21.5703125" style="245" customWidth="1"/>
    <col min="5125" max="5125" width="52.28515625" style="245" customWidth="1"/>
    <col min="5126" max="5126" width="24.140625" style="245" customWidth="1"/>
    <col min="5127" max="5127" width="26.5703125" style="245" customWidth="1"/>
    <col min="5128" max="5128" width="25.85546875" style="245" customWidth="1"/>
    <col min="5129" max="5129" width="14" style="245" customWidth="1"/>
    <col min="5130" max="5130" width="18" style="245" customWidth="1"/>
    <col min="5131" max="5131" width="18.5703125" style="245" customWidth="1"/>
    <col min="5132" max="5132" width="20" style="245" customWidth="1"/>
    <col min="5133" max="5133" width="18.28515625" style="245" customWidth="1"/>
    <col min="5134" max="5135" width="18" style="245" customWidth="1"/>
    <col min="5136" max="5136" width="26.28515625" style="245" customWidth="1"/>
    <col min="5137" max="5137" width="24.85546875" style="245" customWidth="1"/>
    <col min="5138" max="5138" width="19.42578125" style="245" customWidth="1"/>
    <col min="5139" max="5139" width="28.140625" style="245" customWidth="1"/>
    <col min="5140" max="5140" width="97.7109375" style="245" customWidth="1"/>
    <col min="5141" max="5141" width="40.140625" style="245" customWidth="1"/>
    <col min="5142" max="5142" width="18.42578125" style="245" customWidth="1"/>
    <col min="5143" max="5143" width="19.42578125" style="245" customWidth="1"/>
    <col min="5144" max="5144" width="80.28515625" style="245" customWidth="1"/>
    <col min="5145" max="5145" width="31.140625" style="245" customWidth="1"/>
    <col min="5146" max="5146" width="14.42578125" style="245" customWidth="1"/>
    <col min="5147" max="5148" width="11" style="245" customWidth="1"/>
    <col min="5149" max="5376" width="14.42578125" style="245"/>
    <col min="5377" max="5377" width="6.5703125" style="245" customWidth="1"/>
    <col min="5378" max="5378" width="10.7109375" style="245" customWidth="1"/>
    <col min="5379" max="5379" width="17.5703125" style="245" customWidth="1"/>
    <col min="5380" max="5380" width="21.5703125" style="245" customWidth="1"/>
    <col min="5381" max="5381" width="52.28515625" style="245" customWidth="1"/>
    <col min="5382" max="5382" width="24.140625" style="245" customWidth="1"/>
    <col min="5383" max="5383" width="26.5703125" style="245" customWidth="1"/>
    <col min="5384" max="5384" width="25.85546875" style="245" customWidth="1"/>
    <col min="5385" max="5385" width="14" style="245" customWidth="1"/>
    <col min="5386" max="5386" width="18" style="245" customWidth="1"/>
    <col min="5387" max="5387" width="18.5703125" style="245" customWidth="1"/>
    <col min="5388" max="5388" width="20" style="245" customWidth="1"/>
    <col min="5389" max="5389" width="18.28515625" style="245" customWidth="1"/>
    <col min="5390" max="5391" width="18" style="245" customWidth="1"/>
    <col min="5392" max="5392" width="26.28515625" style="245" customWidth="1"/>
    <col min="5393" max="5393" width="24.85546875" style="245" customWidth="1"/>
    <col min="5394" max="5394" width="19.42578125" style="245" customWidth="1"/>
    <col min="5395" max="5395" width="28.140625" style="245" customWidth="1"/>
    <col min="5396" max="5396" width="97.7109375" style="245" customWidth="1"/>
    <col min="5397" max="5397" width="40.140625" style="245" customWidth="1"/>
    <col min="5398" max="5398" width="18.42578125" style="245" customWidth="1"/>
    <col min="5399" max="5399" width="19.42578125" style="245" customWidth="1"/>
    <col min="5400" max="5400" width="80.28515625" style="245" customWidth="1"/>
    <col min="5401" max="5401" width="31.140625" style="245" customWidth="1"/>
    <col min="5402" max="5402" width="14.42578125" style="245" customWidth="1"/>
    <col min="5403" max="5404" width="11" style="245" customWidth="1"/>
    <col min="5405" max="5632" width="14.42578125" style="245"/>
    <col min="5633" max="5633" width="6.5703125" style="245" customWidth="1"/>
    <col min="5634" max="5634" width="10.7109375" style="245" customWidth="1"/>
    <col min="5635" max="5635" width="17.5703125" style="245" customWidth="1"/>
    <col min="5636" max="5636" width="21.5703125" style="245" customWidth="1"/>
    <col min="5637" max="5637" width="52.28515625" style="245" customWidth="1"/>
    <col min="5638" max="5638" width="24.140625" style="245" customWidth="1"/>
    <col min="5639" max="5639" width="26.5703125" style="245" customWidth="1"/>
    <col min="5640" max="5640" width="25.85546875" style="245" customWidth="1"/>
    <col min="5641" max="5641" width="14" style="245" customWidth="1"/>
    <col min="5642" max="5642" width="18" style="245" customWidth="1"/>
    <col min="5643" max="5643" width="18.5703125" style="245" customWidth="1"/>
    <col min="5644" max="5644" width="20" style="245" customWidth="1"/>
    <col min="5645" max="5645" width="18.28515625" style="245" customWidth="1"/>
    <col min="5646" max="5647" width="18" style="245" customWidth="1"/>
    <col min="5648" max="5648" width="26.28515625" style="245" customWidth="1"/>
    <col min="5649" max="5649" width="24.85546875" style="245" customWidth="1"/>
    <col min="5650" max="5650" width="19.42578125" style="245" customWidth="1"/>
    <col min="5651" max="5651" width="28.140625" style="245" customWidth="1"/>
    <col min="5652" max="5652" width="97.7109375" style="245" customWidth="1"/>
    <col min="5653" max="5653" width="40.140625" style="245" customWidth="1"/>
    <col min="5654" max="5654" width="18.42578125" style="245" customWidth="1"/>
    <col min="5655" max="5655" width="19.42578125" style="245" customWidth="1"/>
    <col min="5656" max="5656" width="80.28515625" style="245" customWidth="1"/>
    <col min="5657" max="5657" width="31.140625" style="245" customWidth="1"/>
    <col min="5658" max="5658" width="14.42578125" style="245" customWidth="1"/>
    <col min="5659" max="5660" width="11" style="245" customWidth="1"/>
    <col min="5661" max="5888" width="14.42578125" style="245"/>
    <col min="5889" max="5889" width="6.5703125" style="245" customWidth="1"/>
    <col min="5890" max="5890" width="10.7109375" style="245" customWidth="1"/>
    <col min="5891" max="5891" width="17.5703125" style="245" customWidth="1"/>
    <col min="5892" max="5892" width="21.5703125" style="245" customWidth="1"/>
    <col min="5893" max="5893" width="52.28515625" style="245" customWidth="1"/>
    <col min="5894" max="5894" width="24.140625" style="245" customWidth="1"/>
    <col min="5895" max="5895" width="26.5703125" style="245" customWidth="1"/>
    <col min="5896" max="5896" width="25.85546875" style="245" customWidth="1"/>
    <col min="5897" max="5897" width="14" style="245" customWidth="1"/>
    <col min="5898" max="5898" width="18" style="245" customWidth="1"/>
    <col min="5899" max="5899" width="18.5703125" style="245" customWidth="1"/>
    <col min="5900" max="5900" width="20" style="245" customWidth="1"/>
    <col min="5901" max="5901" width="18.28515625" style="245" customWidth="1"/>
    <col min="5902" max="5903" width="18" style="245" customWidth="1"/>
    <col min="5904" max="5904" width="26.28515625" style="245" customWidth="1"/>
    <col min="5905" max="5905" width="24.85546875" style="245" customWidth="1"/>
    <col min="5906" max="5906" width="19.42578125" style="245" customWidth="1"/>
    <col min="5907" max="5907" width="28.140625" style="245" customWidth="1"/>
    <col min="5908" max="5908" width="97.7109375" style="245" customWidth="1"/>
    <col min="5909" max="5909" width="40.140625" style="245" customWidth="1"/>
    <col min="5910" max="5910" width="18.42578125" style="245" customWidth="1"/>
    <col min="5911" max="5911" width="19.42578125" style="245" customWidth="1"/>
    <col min="5912" max="5912" width="80.28515625" style="245" customWidth="1"/>
    <col min="5913" max="5913" width="31.140625" style="245" customWidth="1"/>
    <col min="5914" max="5914" width="14.42578125" style="245" customWidth="1"/>
    <col min="5915" max="5916" width="11" style="245" customWidth="1"/>
    <col min="5917" max="6144" width="14.42578125" style="245"/>
    <col min="6145" max="6145" width="6.5703125" style="245" customWidth="1"/>
    <col min="6146" max="6146" width="10.7109375" style="245" customWidth="1"/>
    <col min="6147" max="6147" width="17.5703125" style="245" customWidth="1"/>
    <col min="6148" max="6148" width="21.5703125" style="245" customWidth="1"/>
    <col min="6149" max="6149" width="52.28515625" style="245" customWidth="1"/>
    <col min="6150" max="6150" width="24.140625" style="245" customWidth="1"/>
    <col min="6151" max="6151" width="26.5703125" style="245" customWidth="1"/>
    <col min="6152" max="6152" width="25.85546875" style="245" customWidth="1"/>
    <col min="6153" max="6153" width="14" style="245" customWidth="1"/>
    <col min="6154" max="6154" width="18" style="245" customWidth="1"/>
    <col min="6155" max="6155" width="18.5703125" style="245" customWidth="1"/>
    <col min="6156" max="6156" width="20" style="245" customWidth="1"/>
    <col min="6157" max="6157" width="18.28515625" style="245" customWidth="1"/>
    <col min="6158" max="6159" width="18" style="245" customWidth="1"/>
    <col min="6160" max="6160" width="26.28515625" style="245" customWidth="1"/>
    <col min="6161" max="6161" width="24.85546875" style="245" customWidth="1"/>
    <col min="6162" max="6162" width="19.42578125" style="245" customWidth="1"/>
    <col min="6163" max="6163" width="28.140625" style="245" customWidth="1"/>
    <col min="6164" max="6164" width="97.7109375" style="245" customWidth="1"/>
    <col min="6165" max="6165" width="40.140625" style="245" customWidth="1"/>
    <col min="6166" max="6166" width="18.42578125" style="245" customWidth="1"/>
    <col min="6167" max="6167" width="19.42578125" style="245" customWidth="1"/>
    <col min="6168" max="6168" width="80.28515625" style="245" customWidth="1"/>
    <col min="6169" max="6169" width="31.140625" style="245" customWidth="1"/>
    <col min="6170" max="6170" width="14.42578125" style="245" customWidth="1"/>
    <col min="6171" max="6172" width="11" style="245" customWidth="1"/>
    <col min="6173" max="6400" width="14.42578125" style="245"/>
    <col min="6401" max="6401" width="6.5703125" style="245" customWidth="1"/>
    <col min="6402" max="6402" width="10.7109375" style="245" customWidth="1"/>
    <col min="6403" max="6403" width="17.5703125" style="245" customWidth="1"/>
    <col min="6404" max="6404" width="21.5703125" style="245" customWidth="1"/>
    <col min="6405" max="6405" width="52.28515625" style="245" customWidth="1"/>
    <col min="6406" max="6406" width="24.140625" style="245" customWidth="1"/>
    <col min="6407" max="6407" width="26.5703125" style="245" customWidth="1"/>
    <col min="6408" max="6408" width="25.85546875" style="245" customWidth="1"/>
    <col min="6409" max="6409" width="14" style="245" customWidth="1"/>
    <col min="6410" max="6410" width="18" style="245" customWidth="1"/>
    <col min="6411" max="6411" width="18.5703125" style="245" customWidth="1"/>
    <col min="6412" max="6412" width="20" style="245" customWidth="1"/>
    <col min="6413" max="6413" width="18.28515625" style="245" customWidth="1"/>
    <col min="6414" max="6415" width="18" style="245" customWidth="1"/>
    <col min="6416" max="6416" width="26.28515625" style="245" customWidth="1"/>
    <col min="6417" max="6417" width="24.85546875" style="245" customWidth="1"/>
    <col min="6418" max="6418" width="19.42578125" style="245" customWidth="1"/>
    <col min="6419" max="6419" width="28.140625" style="245" customWidth="1"/>
    <col min="6420" max="6420" width="97.7109375" style="245" customWidth="1"/>
    <col min="6421" max="6421" width="40.140625" style="245" customWidth="1"/>
    <col min="6422" max="6422" width="18.42578125" style="245" customWidth="1"/>
    <col min="6423" max="6423" width="19.42578125" style="245" customWidth="1"/>
    <col min="6424" max="6424" width="80.28515625" style="245" customWidth="1"/>
    <col min="6425" max="6425" width="31.140625" style="245" customWidth="1"/>
    <col min="6426" max="6426" width="14.42578125" style="245" customWidth="1"/>
    <col min="6427" max="6428" width="11" style="245" customWidth="1"/>
    <col min="6429" max="6656" width="14.42578125" style="245"/>
    <col min="6657" max="6657" width="6.5703125" style="245" customWidth="1"/>
    <col min="6658" max="6658" width="10.7109375" style="245" customWidth="1"/>
    <col min="6659" max="6659" width="17.5703125" style="245" customWidth="1"/>
    <col min="6660" max="6660" width="21.5703125" style="245" customWidth="1"/>
    <col min="6661" max="6661" width="52.28515625" style="245" customWidth="1"/>
    <col min="6662" max="6662" width="24.140625" style="245" customWidth="1"/>
    <col min="6663" max="6663" width="26.5703125" style="245" customWidth="1"/>
    <col min="6664" max="6664" width="25.85546875" style="245" customWidth="1"/>
    <col min="6665" max="6665" width="14" style="245" customWidth="1"/>
    <col min="6666" max="6666" width="18" style="245" customWidth="1"/>
    <col min="6667" max="6667" width="18.5703125" style="245" customWidth="1"/>
    <col min="6668" max="6668" width="20" style="245" customWidth="1"/>
    <col min="6669" max="6669" width="18.28515625" style="245" customWidth="1"/>
    <col min="6670" max="6671" width="18" style="245" customWidth="1"/>
    <col min="6672" max="6672" width="26.28515625" style="245" customWidth="1"/>
    <col min="6673" max="6673" width="24.85546875" style="245" customWidth="1"/>
    <col min="6674" max="6674" width="19.42578125" style="245" customWidth="1"/>
    <col min="6675" max="6675" width="28.140625" style="245" customWidth="1"/>
    <col min="6676" max="6676" width="97.7109375" style="245" customWidth="1"/>
    <col min="6677" max="6677" width="40.140625" style="245" customWidth="1"/>
    <col min="6678" max="6678" width="18.42578125" style="245" customWidth="1"/>
    <col min="6679" max="6679" width="19.42578125" style="245" customWidth="1"/>
    <col min="6680" max="6680" width="80.28515625" style="245" customWidth="1"/>
    <col min="6681" max="6681" width="31.140625" style="245" customWidth="1"/>
    <col min="6682" max="6682" width="14.42578125" style="245" customWidth="1"/>
    <col min="6683" max="6684" width="11" style="245" customWidth="1"/>
    <col min="6685" max="6912" width="14.42578125" style="245"/>
    <col min="6913" max="6913" width="6.5703125" style="245" customWidth="1"/>
    <col min="6914" max="6914" width="10.7109375" style="245" customWidth="1"/>
    <col min="6915" max="6915" width="17.5703125" style="245" customWidth="1"/>
    <col min="6916" max="6916" width="21.5703125" style="245" customWidth="1"/>
    <col min="6917" max="6917" width="52.28515625" style="245" customWidth="1"/>
    <col min="6918" max="6918" width="24.140625" style="245" customWidth="1"/>
    <col min="6919" max="6919" width="26.5703125" style="245" customWidth="1"/>
    <col min="6920" max="6920" width="25.85546875" style="245" customWidth="1"/>
    <col min="6921" max="6921" width="14" style="245" customWidth="1"/>
    <col min="6922" max="6922" width="18" style="245" customWidth="1"/>
    <col min="6923" max="6923" width="18.5703125" style="245" customWidth="1"/>
    <col min="6924" max="6924" width="20" style="245" customWidth="1"/>
    <col min="6925" max="6925" width="18.28515625" style="245" customWidth="1"/>
    <col min="6926" max="6927" width="18" style="245" customWidth="1"/>
    <col min="6928" max="6928" width="26.28515625" style="245" customWidth="1"/>
    <col min="6929" max="6929" width="24.85546875" style="245" customWidth="1"/>
    <col min="6930" max="6930" width="19.42578125" style="245" customWidth="1"/>
    <col min="6931" max="6931" width="28.140625" style="245" customWidth="1"/>
    <col min="6932" max="6932" width="97.7109375" style="245" customWidth="1"/>
    <col min="6933" max="6933" width="40.140625" style="245" customWidth="1"/>
    <col min="6934" max="6934" width="18.42578125" style="245" customWidth="1"/>
    <col min="6935" max="6935" width="19.42578125" style="245" customWidth="1"/>
    <col min="6936" max="6936" width="80.28515625" style="245" customWidth="1"/>
    <col min="6937" max="6937" width="31.140625" style="245" customWidth="1"/>
    <col min="6938" max="6938" width="14.42578125" style="245" customWidth="1"/>
    <col min="6939" max="6940" width="11" style="245" customWidth="1"/>
    <col min="6941" max="7168" width="14.42578125" style="245"/>
    <col min="7169" max="7169" width="6.5703125" style="245" customWidth="1"/>
    <col min="7170" max="7170" width="10.7109375" style="245" customWidth="1"/>
    <col min="7171" max="7171" width="17.5703125" style="245" customWidth="1"/>
    <col min="7172" max="7172" width="21.5703125" style="245" customWidth="1"/>
    <col min="7173" max="7173" width="52.28515625" style="245" customWidth="1"/>
    <col min="7174" max="7174" width="24.140625" style="245" customWidth="1"/>
    <col min="7175" max="7175" width="26.5703125" style="245" customWidth="1"/>
    <col min="7176" max="7176" width="25.85546875" style="245" customWidth="1"/>
    <col min="7177" max="7177" width="14" style="245" customWidth="1"/>
    <col min="7178" max="7178" width="18" style="245" customWidth="1"/>
    <col min="7179" max="7179" width="18.5703125" style="245" customWidth="1"/>
    <col min="7180" max="7180" width="20" style="245" customWidth="1"/>
    <col min="7181" max="7181" width="18.28515625" style="245" customWidth="1"/>
    <col min="7182" max="7183" width="18" style="245" customWidth="1"/>
    <col min="7184" max="7184" width="26.28515625" style="245" customWidth="1"/>
    <col min="7185" max="7185" width="24.85546875" style="245" customWidth="1"/>
    <col min="7186" max="7186" width="19.42578125" style="245" customWidth="1"/>
    <col min="7187" max="7187" width="28.140625" style="245" customWidth="1"/>
    <col min="7188" max="7188" width="97.7109375" style="245" customWidth="1"/>
    <col min="7189" max="7189" width="40.140625" style="245" customWidth="1"/>
    <col min="7190" max="7190" width="18.42578125" style="245" customWidth="1"/>
    <col min="7191" max="7191" width="19.42578125" style="245" customWidth="1"/>
    <col min="7192" max="7192" width="80.28515625" style="245" customWidth="1"/>
    <col min="7193" max="7193" width="31.140625" style="245" customWidth="1"/>
    <col min="7194" max="7194" width="14.42578125" style="245" customWidth="1"/>
    <col min="7195" max="7196" width="11" style="245" customWidth="1"/>
    <col min="7197" max="7424" width="14.42578125" style="245"/>
    <col min="7425" max="7425" width="6.5703125" style="245" customWidth="1"/>
    <col min="7426" max="7426" width="10.7109375" style="245" customWidth="1"/>
    <col min="7427" max="7427" width="17.5703125" style="245" customWidth="1"/>
    <col min="7428" max="7428" width="21.5703125" style="245" customWidth="1"/>
    <col min="7429" max="7429" width="52.28515625" style="245" customWidth="1"/>
    <col min="7430" max="7430" width="24.140625" style="245" customWidth="1"/>
    <col min="7431" max="7431" width="26.5703125" style="245" customWidth="1"/>
    <col min="7432" max="7432" width="25.85546875" style="245" customWidth="1"/>
    <col min="7433" max="7433" width="14" style="245" customWidth="1"/>
    <col min="7434" max="7434" width="18" style="245" customWidth="1"/>
    <col min="7435" max="7435" width="18.5703125" style="245" customWidth="1"/>
    <col min="7436" max="7436" width="20" style="245" customWidth="1"/>
    <col min="7437" max="7437" width="18.28515625" style="245" customWidth="1"/>
    <col min="7438" max="7439" width="18" style="245" customWidth="1"/>
    <col min="7440" max="7440" width="26.28515625" style="245" customWidth="1"/>
    <col min="7441" max="7441" width="24.85546875" style="245" customWidth="1"/>
    <col min="7442" max="7442" width="19.42578125" style="245" customWidth="1"/>
    <col min="7443" max="7443" width="28.140625" style="245" customWidth="1"/>
    <col min="7444" max="7444" width="97.7109375" style="245" customWidth="1"/>
    <col min="7445" max="7445" width="40.140625" style="245" customWidth="1"/>
    <col min="7446" max="7446" width="18.42578125" style="245" customWidth="1"/>
    <col min="7447" max="7447" width="19.42578125" style="245" customWidth="1"/>
    <col min="7448" max="7448" width="80.28515625" style="245" customWidth="1"/>
    <col min="7449" max="7449" width="31.140625" style="245" customWidth="1"/>
    <col min="7450" max="7450" width="14.42578125" style="245" customWidth="1"/>
    <col min="7451" max="7452" width="11" style="245" customWidth="1"/>
    <col min="7453" max="7680" width="14.42578125" style="245"/>
    <col min="7681" max="7681" width="6.5703125" style="245" customWidth="1"/>
    <col min="7682" max="7682" width="10.7109375" style="245" customWidth="1"/>
    <col min="7683" max="7683" width="17.5703125" style="245" customWidth="1"/>
    <col min="7684" max="7684" width="21.5703125" style="245" customWidth="1"/>
    <col min="7685" max="7685" width="52.28515625" style="245" customWidth="1"/>
    <col min="7686" max="7686" width="24.140625" style="245" customWidth="1"/>
    <col min="7687" max="7687" width="26.5703125" style="245" customWidth="1"/>
    <col min="7688" max="7688" width="25.85546875" style="245" customWidth="1"/>
    <col min="7689" max="7689" width="14" style="245" customWidth="1"/>
    <col min="7690" max="7690" width="18" style="245" customWidth="1"/>
    <col min="7691" max="7691" width="18.5703125" style="245" customWidth="1"/>
    <col min="7692" max="7692" width="20" style="245" customWidth="1"/>
    <col min="7693" max="7693" width="18.28515625" style="245" customWidth="1"/>
    <col min="7694" max="7695" width="18" style="245" customWidth="1"/>
    <col min="7696" max="7696" width="26.28515625" style="245" customWidth="1"/>
    <col min="7697" max="7697" width="24.85546875" style="245" customWidth="1"/>
    <col min="7698" max="7698" width="19.42578125" style="245" customWidth="1"/>
    <col min="7699" max="7699" width="28.140625" style="245" customWidth="1"/>
    <col min="7700" max="7700" width="97.7109375" style="245" customWidth="1"/>
    <col min="7701" max="7701" width="40.140625" style="245" customWidth="1"/>
    <col min="7702" max="7702" width="18.42578125" style="245" customWidth="1"/>
    <col min="7703" max="7703" width="19.42578125" style="245" customWidth="1"/>
    <col min="7704" max="7704" width="80.28515625" style="245" customWidth="1"/>
    <col min="7705" max="7705" width="31.140625" style="245" customWidth="1"/>
    <col min="7706" max="7706" width="14.42578125" style="245" customWidth="1"/>
    <col min="7707" max="7708" width="11" style="245" customWidth="1"/>
    <col min="7709" max="7936" width="14.42578125" style="245"/>
    <col min="7937" max="7937" width="6.5703125" style="245" customWidth="1"/>
    <col min="7938" max="7938" width="10.7109375" style="245" customWidth="1"/>
    <col min="7939" max="7939" width="17.5703125" style="245" customWidth="1"/>
    <col min="7940" max="7940" width="21.5703125" style="245" customWidth="1"/>
    <col min="7941" max="7941" width="52.28515625" style="245" customWidth="1"/>
    <col min="7942" max="7942" width="24.140625" style="245" customWidth="1"/>
    <col min="7943" max="7943" width="26.5703125" style="245" customWidth="1"/>
    <col min="7944" max="7944" width="25.85546875" style="245" customWidth="1"/>
    <col min="7945" max="7945" width="14" style="245" customWidth="1"/>
    <col min="7946" max="7946" width="18" style="245" customWidth="1"/>
    <col min="7947" max="7947" width="18.5703125" style="245" customWidth="1"/>
    <col min="7948" max="7948" width="20" style="245" customWidth="1"/>
    <col min="7949" max="7949" width="18.28515625" style="245" customWidth="1"/>
    <col min="7950" max="7951" width="18" style="245" customWidth="1"/>
    <col min="7952" max="7952" width="26.28515625" style="245" customWidth="1"/>
    <col min="7953" max="7953" width="24.85546875" style="245" customWidth="1"/>
    <col min="7954" max="7954" width="19.42578125" style="245" customWidth="1"/>
    <col min="7955" max="7955" width="28.140625" style="245" customWidth="1"/>
    <col min="7956" max="7956" width="97.7109375" style="245" customWidth="1"/>
    <col min="7957" max="7957" width="40.140625" style="245" customWidth="1"/>
    <col min="7958" max="7958" width="18.42578125" style="245" customWidth="1"/>
    <col min="7959" max="7959" width="19.42578125" style="245" customWidth="1"/>
    <col min="7960" max="7960" width="80.28515625" style="245" customWidth="1"/>
    <col min="7961" max="7961" width="31.140625" style="245" customWidth="1"/>
    <col min="7962" max="7962" width="14.42578125" style="245" customWidth="1"/>
    <col min="7963" max="7964" width="11" style="245" customWidth="1"/>
    <col min="7965" max="8192" width="14.42578125" style="245"/>
    <col min="8193" max="8193" width="6.5703125" style="245" customWidth="1"/>
    <col min="8194" max="8194" width="10.7109375" style="245" customWidth="1"/>
    <col min="8195" max="8195" width="17.5703125" style="245" customWidth="1"/>
    <col min="8196" max="8196" width="21.5703125" style="245" customWidth="1"/>
    <col min="8197" max="8197" width="52.28515625" style="245" customWidth="1"/>
    <col min="8198" max="8198" width="24.140625" style="245" customWidth="1"/>
    <col min="8199" max="8199" width="26.5703125" style="245" customWidth="1"/>
    <col min="8200" max="8200" width="25.85546875" style="245" customWidth="1"/>
    <col min="8201" max="8201" width="14" style="245" customWidth="1"/>
    <col min="8202" max="8202" width="18" style="245" customWidth="1"/>
    <col min="8203" max="8203" width="18.5703125" style="245" customWidth="1"/>
    <col min="8204" max="8204" width="20" style="245" customWidth="1"/>
    <col min="8205" max="8205" width="18.28515625" style="245" customWidth="1"/>
    <col min="8206" max="8207" width="18" style="245" customWidth="1"/>
    <col min="8208" max="8208" width="26.28515625" style="245" customWidth="1"/>
    <col min="8209" max="8209" width="24.85546875" style="245" customWidth="1"/>
    <col min="8210" max="8210" width="19.42578125" style="245" customWidth="1"/>
    <col min="8211" max="8211" width="28.140625" style="245" customWidth="1"/>
    <col min="8212" max="8212" width="97.7109375" style="245" customWidth="1"/>
    <col min="8213" max="8213" width="40.140625" style="245" customWidth="1"/>
    <col min="8214" max="8214" width="18.42578125" style="245" customWidth="1"/>
    <col min="8215" max="8215" width="19.42578125" style="245" customWidth="1"/>
    <col min="8216" max="8216" width="80.28515625" style="245" customWidth="1"/>
    <col min="8217" max="8217" width="31.140625" style="245" customWidth="1"/>
    <col min="8218" max="8218" width="14.42578125" style="245" customWidth="1"/>
    <col min="8219" max="8220" width="11" style="245" customWidth="1"/>
    <col min="8221" max="8448" width="14.42578125" style="245"/>
    <col min="8449" max="8449" width="6.5703125" style="245" customWidth="1"/>
    <col min="8450" max="8450" width="10.7109375" style="245" customWidth="1"/>
    <col min="8451" max="8451" width="17.5703125" style="245" customWidth="1"/>
    <col min="8452" max="8452" width="21.5703125" style="245" customWidth="1"/>
    <col min="8453" max="8453" width="52.28515625" style="245" customWidth="1"/>
    <col min="8454" max="8454" width="24.140625" style="245" customWidth="1"/>
    <col min="8455" max="8455" width="26.5703125" style="245" customWidth="1"/>
    <col min="8456" max="8456" width="25.85546875" style="245" customWidth="1"/>
    <col min="8457" max="8457" width="14" style="245" customWidth="1"/>
    <col min="8458" max="8458" width="18" style="245" customWidth="1"/>
    <col min="8459" max="8459" width="18.5703125" style="245" customWidth="1"/>
    <col min="8460" max="8460" width="20" style="245" customWidth="1"/>
    <col min="8461" max="8461" width="18.28515625" style="245" customWidth="1"/>
    <col min="8462" max="8463" width="18" style="245" customWidth="1"/>
    <col min="8464" max="8464" width="26.28515625" style="245" customWidth="1"/>
    <col min="8465" max="8465" width="24.85546875" style="245" customWidth="1"/>
    <col min="8466" max="8466" width="19.42578125" style="245" customWidth="1"/>
    <col min="8467" max="8467" width="28.140625" style="245" customWidth="1"/>
    <col min="8468" max="8468" width="97.7109375" style="245" customWidth="1"/>
    <col min="8469" max="8469" width="40.140625" style="245" customWidth="1"/>
    <col min="8470" max="8470" width="18.42578125" style="245" customWidth="1"/>
    <col min="8471" max="8471" width="19.42578125" style="245" customWidth="1"/>
    <col min="8472" max="8472" width="80.28515625" style="245" customWidth="1"/>
    <col min="8473" max="8473" width="31.140625" style="245" customWidth="1"/>
    <col min="8474" max="8474" width="14.42578125" style="245" customWidth="1"/>
    <col min="8475" max="8476" width="11" style="245" customWidth="1"/>
    <col min="8477" max="8704" width="14.42578125" style="245"/>
    <col min="8705" max="8705" width="6.5703125" style="245" customWidth="1"/>
    <col min="8706" max="8706" width="10.7109375" style="245" customWidth="1"/>
    <col min="8707" max="8707" width="17.5703125" style="245" customWidth="1"/>
    <col min="8708" max="8708" width="21.5703125" style="245" customWidth="1"/>
    <col min="8709" max="8709" width="52.28515625" style="245" customWidth="1"/>
    <col min="8710" max="8710" width="24.140625" style="245" customWidth="1"/>
    <col min="8711" max="8711" width="26.5703125" style="245" customWidth="1"/>
    <col min="8712" max="8712" width="25.85546875" style="245" customWidth="1"/>
    <col min="8713" max="8713" width="14" style="245" customWidth="1"/>
    <col min="8714" max="8714" width="18" style="245" customWidth="1"/>
    <col min="8715" max="8715" width="18.5703125" style="245" customWidth="1"/>
    <col min="8716" max="8716" width="20" style="245" customWidth="1"/>
    <col min="8717" max="8717" width="18.28515625" style="245" customWidth="1"/>
    <col min="8718" max="8719" width="18" style="245" customWidth="1"/>
    <col min="8720" max="8720" width="26.28515625" style="245" customWidth="1"/>
    <col min="8721" max="8721" width="24.85546875" style="245" customWidth="1"/>
    <col min="8722" max="8722" width="19.42578125" style="245" customWidth="1"/>
    <col min="8723" max="8723" width="28.140625" style="245" customWidth="1"/>
    <col min="8724" max="8724" width="97.7109375" style="245" customWidth="1"/>
    <col min="8725" max="8725" width="40.140625" style="245" customWidth="1"/>
    <col min="8726" max="8726" width="18.42578125" style="245" customWidth="1"/>
    <col min="8727" max="8727" width="19.42578125" style="245" customWidth="1"/>
    <col min="8728" max="8728" width="80.28515625" style="245" customWidth="1"/>
    <col min="8729" max="8729" width="31.140625" style="245" customWidth="1"/>
    <col min="8730" max="8730" width="14.42578125" style="245" customWidth="1"/>
    <col min="8731" max="8732" width="11" style="245" customWidth="1"/>
    <col min="8733" max="8960" width="14.42578125" style="245"/>
    <col min="8961" max="8961" width="6.5703125" style="245" customWidth="1"/>
    <col min="8962" max="8962" width="10.7109375" style="245" customWidth="1"/>
    <col min="8963" max="8963" width="17.5703125" style="245" customWidth="1"/>
    <col min="8964" max="8964" width="21.5703125" style="245" customWidth="1"/>
    <col min="8965" max="8965" width="52.28515625" style="245" customWidth="1"/>
    <col min="8966" max="8966" width="24.140625" style="245" customWidth="1"/>
    <col min="8967" max="8967" width="26.5703125" style="245" customWidth="1"/>
    <col min="8968" max="8968" width="25.85546875" style="245" customWidth="1"/>
    <col min="8969" max="8969" width="14" style="245" customWidth="1"/>
    <col min="8970" max="8970" width="18" style="245" customWidth="1"/>
    <col min="8971" max="8971" width="18.5703125" style="245" customWidth="1"/>
    <col min="8972" max="8972" width="20" style="245" customWidth="1"/>
    <col min="8973" max="8973" width="18.28515625" style="245" customWidth="1"/>
    <col min="8974" max="8975" width="18" style="245" customWidth="1"/>
    <col min="8976" max="8976" width="26.28515625" style="245" customWidth="1"/>
    <col min="8977" max="8977" width="24.85546875" style="245" customWidth="1"/>
    <col min="8978" max="8978" width="19.42578125" style="245" customWidth="1"/>
    <col min="8979" max="8979" width="28.140625" style="245" customWidth="1"/>
    <col min="8980" max="8980" width="97.7109375" style="245" customWidth="1"/>
    <col min="8981" max="8981" width="40.140625" style="245" customWidth="1"/>
    <col min="8982" max="8982" width="18.42578125" style="245" customWidth="1"/>
    <col min="8983" max="8983" width="19.42578125" style="245" customWidth="1"/>
    <col min="8984" max="8984" width="80.28515625" style="245" customWidth="1"/>
    <col min="8985" max="8985" width="31.140625" style="245" customWidth="1"/>
    <col min="8986" max="8986" width="14.42578125" style="245" customWidth="1"/>
    <col min="8987" max="8988" width="11" style="245" customWidth="1"/>
    <col min="8989" max="9216" width="14.42578125" style="245"/>
    <col min="9217" max="9217" width="6.5703125" style="245" customWidth="1"/>
    <col min="9218" max="9218" width="10.7109375" style="245" customWidth="1"/>
    <col min="9219" max="9219" width="17.5703125" style="245" customWidth="1"/>
    <col min="9220" max="9220" width="21.5703125" style="245" customWidth="1"/>
    <col min="9221" max="9221" width="52.28515625" style="245" customWidth="1"/>
    <col min="9222" max="9222" width="24.140625" style="245" customWidth="1"/>
    <col min="9223" max="9223" width="26.5703125" style="245" customWidth="1"/>
    <col min="9224" max="9224" width="25.85546875" style="245" customWidth="1"/>
    <col min="9225" max="9225" width="14" style="245" customWidth="1"/>
    <col min="9226" max="9226" width="18" style="245" customWidth="1"/>
    <col min="9227" max="9227" width="18.5703125" style="245" customWidth="1"/>
    <col min="9228" max="9228" width="20" style="245" customWidth="1"/>
    <col min="9229" max="9229" width="18.28515625" style="245" customWidth="1"/>
    <col min="9230" max="9231" width="18" style="245" customWidth="1"/>
    <col min="9232" max="9232" width="26.28515625" style="245" customWidth="1"/>
    <col min="9233" max="9233" width="24.85546875" style="245" customWidth="1"/>
    <col min="9234" max="9234" width="19.42578125" style="245" customWidth="1"/>
    <col min="9235" max="9235" width="28.140625" style="245" customWidth="1"/>
    <col min="9236" max="9236" width="97.7109375" style="245" customWidth="1"/>
    <col min="9237" max="9237" width="40.140625" style="245" customWidth="1"/>
    <col min="9238" max="9238" width="18.42578125" style="245" customWidth="1"/>
    <col min="9239" max="9239" width="19.42578125" style="245" customWidth="1"/>
    <col min="9240" max="9240" width="80.28515625" style="245" customWidth="1"/>
    <col min="9241" max="9241" width="31.140625" style="245" customWidth="1"/>
    <col min="9242" max="9242" width="14.42578125" style="245" customWidth="1"/>
    <col min="9243" max="9244" width="11" style="245" customWidth="1"/>
    <col min="9245" max="9472" width="14.42578125" style="245"/>
    <col min="9473" max="9473" width="6.5703125" style="245" customWidth="1"/>
    <col min="9474" max="9474" width="10.7109375" style="245" customWidth="1"/>
    <col min="9475" max="9475" width="17.5703125" style="245" customWidth="1"/>
    <col min="9476" max="9476" width="21.5703125" style="245" customWidth="1"/>
    <col min="9477" max="9477" width="52.28515625" style="245" customWidth="1"/>
    <col min="9478" max="9478" width="24.140625" style="245" customWidth="1"/>
    <col min="9479" max="9479" width="26.5703125" style="245" customWidth="1"/>
    <col min="9480" max="9480" width="25.85546875" style="245" customWidth="1"/>
    <col min="9481" max="9481" width="14" style="245" customWidth="1"/>
    <col min="9482" max="9482" width="18" style="245" customWidth="1"/>
    <col min="9483" max="9483" width="18.5703125" style="245" customWidth="1"/>
    <col min="9484" max="9484" width="20" style="245" customWidth="1"/>
    <col min="9485" max="9485" width="18.28515625" style="245" customWidth="1"/>
    <col min="9486" max="9487" width="18" style="245" customWidth="1"/>
    <col min="9488" max="9488" width="26.28515625" style="245" customWidth="1"/>
    <col min="9489" max="9489" width="24.85546875" style="245" customWidth="1"/>
    <col min="9490" max="9490" width="19.42578125" style="245" customWidth="1"/>
    <col min="9491" max="9491" width="28.140625" style="245" customWidth="1"/>
    <col min="9492" max="9492" width="97.7109375" style="245" customWidth="1"/>
    <col min="9493" max="9493" width="40.140625" style="245" customWidth="1"/>
    <col min="9494" max="9494" width="18.42578125" style="245" customWidth="1"/>
    <col min="9495" max="9495" width="19.42578125" style="245" customWidth="1"/>
    <col min="9496" max="9496" width="80.28515625" style="245" customWidth="1"/>
    <col min="9497" max="9497" width="31.140625" style="245" customWidth="1"/>
    <col min="9498" max="9498" width="14.42578125" style="245" customWidth="1"/>
    <col min="9499" max="9500" width="11" style="245" customWidth="1"/>
    <col min="9501" max="9728" width="14.42578125" style="245"/>
    <col min="9729" max="9729" width="6.5703125" style="245" customWidth="1"/>
    <col min="9730" max="9730" width="10.7109375" style="245" customWidth="1"/>
    <col min="9731" max="9731" width="17.5703125" style="245" customWidth="1"/>
    <col min="9732" max="9732" width="21.5703125" style="245" customWidth="1"/>
    <col min="9733" max="9733" width="52.28515625" style="245" customWidth="1"/>
    <col min="9734" max="9734" width="24.140625" style="245" customWidth="1"/>
    <col min="9735" max="9735" width="26.5703125" style="245" customWidth="1"/>
    <col min="9736" max="9736" width="25.85546875" style="245" customWidth="1"/>
    <col min="9737" max="9737" width="14" style="245" customWidth="1"/>
    <col min="9738" max="9738" width="18" style="245" customWidth="1"/>
    <col min="9739" max="9739" width="18.5703125" style="245" customWidth="1"/>
    <col min="9740" max="9740" width="20" style="245" customWidth="1"/>
    <col min="9741" max="9741" width="18.28515625" style="245" customWidth="1"/>
    <col min="9742" max="9743" width="18" style="245" customWidth="1"/>
    <col min="9744" max="9744" width="26.28515625" style="245" customWidth="1"/>
    <col min="9745" max="9745" width="24.85546875" style="245" customWidth="1"/>
    <col min="9746" max="9746" width="19.42578125" style="245" customWidth="1"/>
    <col min="9747" max="9747" width="28.140625" style="245" customWidth="1"/>
    <col min="9748" max="9748" width="97.7109375" style="245" customWidth="1"/>
    <col min="9749" max="9749" width="40.140625" style="245" customWidth="1"/>
    <col min="9750" max="9750" width="18.42578125" style="245" customWidth="1"/>
    <col min="9751" max="9751" width="19.42578125" style="245" customWidth="1"/>
    <col min="9752" max="9752" width="80.28515625" style="245" customWidth="1"/>
    <col min="9753" max="9753" width="31.140625" style="245" customWidth="1"/>
    <col min="9754" max="9754" width="14.42578125" style="245" customWidth="1"/>
    <col min="9755" max="9756" width="11" style="245" customWidth="1"/>
    <col min="9757" max="9984" width="14.42578125" style="245"/>
    <col min="9985" max="9985" width="6.5703125" style="245" customWidth="1"/>
    <col min="9986" max="9986" width="10.7109375" style="245" customWidth="1"/>
    <col min="9987" max="9987" width="17.5703125" style="245" customWidth="1"/>
    <col min="9988" max="9988" width="21.5703125" style="245" customWidth="1"/>
    <col min="9989" max="9989" width="52.28515625" style="245" customWidth="1"/>
    <col min="9990" max="9990" width="24.140625" style="245" customWidth="1"/>
    <col min="9991" max="9991" width="26.5703125" style="245" customWidth="1"/>
    <col min="9992" max="9992" width="25.85546875" style="245" customWidth="1"/>
    <col min="9993" max="9993" width="14" style="245" customWidth="1"/>
    <col min="9994" max="9994" width="18" style="245" customWidth="1"/>
    <col min="9995" max="9995" width="18.5703125" style="245" customWidth="1"/>
    <col min="9996" max="9996" width="20" style="245" customWidth="1"/>
    <col min="9997" max="9997" width="18.28515625" style="245" customWidth="1"/>
    <col min="9998" max="9999" width="18" style="245" customWidth="1"/>
    <col min="10000" max="10000" width="26.28515625" style="245" customWidth="1"/>
    <col min="10001" max="10001" width="24.85546875" style="245" customWidth="1"/>
    <col min="10002" max="10002" width="19.42578125" style="245" customWidth="1"/>
    <col min="10003" max="10003" width="28.140625" style="245" customWidth="1"/>
    <col min="10004" max="10004" width="97.7109375" style="245" customWidth="1"/>
    <col min="10005" max="10005" width="40.140625" style="245" customWidth="1"/>
    <col min="10006" max="10006" width="18.42578125" style="245" customWidth="1"/>
    <col min="10007" max="10007" width="19.42578125" style="245" customWidth="1"/>
    <col min="10008" max="10008" width="80.28515625" style="245" customWidth="1"/>
    <col min="10009" max="10009" width="31.140625" style="245" customWidth="1"/>
    <col min="10010" max="10010" width="14.42578125" style="245" customWidth="1"/>
    <col min="10011" max="10012" width="11" style="245" customWidth="1"/>
    <col min="10013" max="10240" width="14.42578125" style="245"/>
    <col min="10241" max="10241" width="6.5703125" style="245" customWidth="1"/>
    <col min="10242" max="10242" width="10.7109375" style="245" customWidth="1"/>
    <col min="10243" max="10243" width="17.5703125" style="245" customWidth="1"/>
    <col min="10244" max="10244" width="21.5703125" style="245" customWidth="1"/>
    <col min="10245" max="10245" width="52.28515625" style="245" customWidth="1"/>
    <col min="10246" max="10246" width="24.140625" style="245" customWidth="1"/>
    <col min="10247" max="10247" width="26.5703125" style="245" customWidth="1"/>
    <col min="10248" max="10248" width="25.85546875" style="245" customWidth="1"/>
    <col min="10249" max="10249" width="14" style="245" customWidth="1"/>
    <col min="10250" max="10250" width="18" style="245" customWidth="1"/>
    <col min="10251" max="10251" width="18.5703125" style="245" customWidth="1"/>
    <col min="10252" max="10252" width="20" style="245" customWidth="1"/>
    <col min="10253" max="10253" width="18.28515625" style="245" customWidth="1"/>
    <col min="10254" max="10255" width="18" style="245" customWidth="1"/>
    <col min="10256" max="10256" width="26.28515625" style="245" customWidth="1"/>
    <col min="10257" max="10257" width="24.85546875" style="245" customWidth="1"/>
    <col min="10258" max="10258" width="19.42578125" style="245" customWidth="1"/>
    <col min="10259" max="10259" width="28.140625" style="245" customWidth="1"/>
    <col min="10260" max="10260" width="97.7109375" style="245" customWidth="1"/>
    <col min="10261" max="10261" width="40.140625" style="245" customWidth="1"/>
    <col min="10262" max="10262" width="18.42578125" style="245" customWidth="1"/>
    <col min="10263" max="10263" width="19.42578125" style="245" customWidth="1"/>
    <col min="10264" max="10264" width="80.28515625" style="245" customWidth="1"/>
    <col min="10265" max="10265" width="31.140625" style="245" customWidth="1"/>
    <col min="10266" max="10266" width="14.42578125" style="245" customWidth="1"/>
    <col min="10267" max="10268" width="11" style="245" customWidth="1"/>
    <col min="10269" max="10496" width="14.42578125" style="245"/>
    <col min="10497" max="10497" width="6.5703125" style="245" customWidth="1"/>
    <col min="10498" max="10498" width="10.7109375" style="245" customWidth="1"/>
    <col min="10499" max="10499" width="17.5703125" style="245" customWidth="1"/>
    <col min="10500" max="10500" width="21.5703125" style="245" customWidth="1"/>
    <col min="10501" max="10501" width="52.28515625" style="245" customWidth="1"/>
    <col min="10502" max="10502" width="24.140625" style="245" customWidth="1"/>
    <col min="10503" max="10503" width="26.5703125" style="245" customWidth="1"/>
    <col min="10504" max="10504" width="25.85546875" style="245" customWidth="1"/>
    <col min="10505" max="10505" width="14" style="245" customWidth="1"/>
    <col min="10506" max="10506" width="18" style="245" customWidth="1"/>
    <col min="10507" max="10507" width="18.5703125" style="245" customWidth="1"/>
    <col min="10508" max="10508" width="20" style="245" customWidth="1"/>
    <col min="10509" max="10509" width="18.28515625" style="245" customWidth="1"/>
    <col min="10510" max="10511" width="18" style="245" customWidth="1"/>
    <col min="10512" max="10512" width="26.28515625" style="245" customWidth="1"/>
    <col min="10513" max="10513" width="24.85546875" style="245" customWidth="1"/>
    <col min="10514" max="10514" width="19.42578125" style="245" customWidth="1"/>
    <col min="10515" max="10515" width="28.140625" style="245" customWidth="1"/>
    <col min="10516" max="10516" width="97.7109375" style="245" customWidth="1"/>
    <col min="10517" max="10517" width="40.140625" style="245" customWidth="1"/>
    <col min="10518" max="10518" width="18.42578125" style="245" customWidth="1"/>
    <col min="10519" max="10519" width="19.42578125" style="245" customWidth="1"/>
    <col min="10520" max="10520" width="80.28515625" style="245" customWidth="1"/>
    <col min="10521" max="10521" width="31.140625" style="245" customWidth="1"/>
    <col min="10522" max="10522" width="14.42578125" style="245" customWidth="1"/>
    <col min="10523" max="10524" width="11" style="245" customWidth="1"/>
    <col min="10525" max="10752" width="14.42578125" style="245"/>
    <col min="10753" max="10753" width="6.5703125" style="245" customWidth="1"/>
    <col min="10754" max="10754" width="10.7109375" style="245" customWidth="1"/>
    <col min="10755" max="10755" width="17.5703125" style="245" customWidth="1"/>
    <col min="10756" max="10756" width="21.5703125" style="245" customWidth="1"/>
    <col min="10757" max="10757" width="52.28515625" style="245" customWidth="1"/>
    <col min="10758" max="10758" width="24.140625" style="245" customWidth="1"/>
    <col min="10759" max="10759" width="26.5703125" style="245" customWidth="1"/>
    <col min="10760" max="10760" width="25.85546875" style="245" customWidth="1"/>
    <col min="10761" max="10761" width="14" style="245" customWidth="1"/>
    <col min="10762" max="10762" width="18" style="245" customWidth="1"/>
    <col min="10763" max="10763" width="18.5703125" style="245" customWidth="1"/>
    <col min="10764" max="10764" width="20" style="245" customWidth="1"/>
    <col min="10765" max="10765" width="18.28515625" style="245" customWidth="1"/>
    <col min="10766" max="10767" width="18" style="245" customWidth="1"/>
    <col min="10768" max="10768" width="26.28515625" style="245" customWidth="1"/>
    <col min="10769" max="10769" width="24.85546875" style="245" customWidth="1"/>
    <col min="10770" max="10770" width="19.42578125" style="245" customWidth="1"/>
    <col min="10771" max="10771" width="28.140625" style="245" customWidth="1"/>
    <col min="10772" max="10772" width="97.7109375" style="245" customWidth="1"/>
    <col min="10773" max="10773" width="40.140625" style="245" customWidth="1"/>
    <col min="10774" max="10774" width="18.42578125" style="245" customWidth="1"/>
    <col min="10775" max="10775" width="19.42578125" style="245" customWidth="1"/>
    <col min="10776" max="10776" width="80.28515625" style="245" customWidth="1"/>
    <col min="10777" max="10777" width="31.140625" style="245" customWidth="1"/>
    <col min="10778" max="10778" width="14.42578125" style="245" customWidth="1"/>
    <col min="10779" max="10780" width="11" style="245" customWidth="1"/>
    <col min="10781" max="11008" width="14.42578125" style="245"/>
    <col min="11009" max="11009" width="6.5703125" style="245" customWidth="1"/>
    <col min="11010" max="11010" width="10.7109375" style="245" customWidth="1"/>
    <col min="11011" max="11011" width="17.5703125" style="245" customWidth="1"/>
    <col min="11012" max="11012" width="21.5703125" style="245" customWidth="1"/>
    <col min="11013" max="11013" width="52.28515625" style="245" customWidth="1"/>
    <col min="11014" max="11014" width="24.140625" style="245" customWidth="1"/>
    <col min="11015" max="11015" width="26.5703125" style="245" customWidth="1"/>
    <col min="11016" max="11016" width="25.85546875" style="245" customWidth="1"/>
    <col min="11017" max="11017" width="14" style="245" customWidth="1"/>
    <col min="11018" max="11018" width="18" style="245" customWidth="1"/>
    <col min="11019" max="11019" width="18.5703125" style="245" customWidth="1"/>
    <col min="11020" max="11020" width="20" style="245" customWidth="1"/>
    <col min="11021" max="11021" width="18.28515625" style="245" customWidth="1"/>
    <col min="11022" max="11023" width="18" style="245" customWidth="1"/>
    <col min="11024" max="11024" width="26.28515625" style="245" customWidth="1"/>
    <col min="11025" max="11025" width="24.85546875" style="245" customWidth="1"/>
    <col min="11026" max="11026" width="19.42578125" style="245" customWidth="1"/>
    <col min="11027" max="11027" width="28.140625" style="245" customWidth="1"/>
    <col min="11028" max="11028" width="97.7109375" style="245" customWidth="1"/>
    <col min="11029" max="11029" width="40.140625" style="245" customWidth="1"/>
    <col min="11030" max="11030" width="18.42578125" style="245" customWidth="1"/>
    <col min="11031" max="11031" width="19.42578125" style="245" customWidth="1"/>
    <col min="11032" max="11032" width="80.28515625" style="245" customWidth="1"/>
    <col min="11033" max="11033" width="31.140625" style="245" customWidth="1"/>
    <col min="11034" max="11034" width="14.42578125" style="245" customWidth="1"/>
    <col min="11035" max="11036" width="11" style="245" customWidth="1"/>
    <col min="11037" max="11264" width="14.42578125" style="245"/>
    <col min="11265" max="11265" width="6.5703125" style="245" customWidth="1"/>
    <col min="11266" max="11266" width="10.7109375" style="245" customWidth="1"/>
    <col min="11267" max="11267" width="17.5703125" style="245" customWidth="1"/>
    <col min="11268" max="11268" width="21.5703125" style="245" customWidth="1"/>
    <col min="11269" max="11269" width="52.28515625" style="245" customWidth="1"/>
    <col min="11270" max="11270" width="24.140625" style="245" customWidth="1"/>
    <col min="11271" max="11271" width="26.5703125" style="245" customWidth="1"/>
    <col min="11272" max="11272" width="25.85546875" style="245" customWidth="1"/>
    <col min="11273" max="11273" width="14" style="245" customWidth="1"/>
    <col min="11274" max="11274" width="18" style="245" customWidth="1"/>
    <col min="11275" max="11275" width="18.5703125" style="245" customWidth="1"/>
    <col min="11276" max="11276" width="20" style="245" customWidth="1"/>
    <col min="11277" max="11277" width="18.28515625" style="245" customWidth="1"/>
    <col min="11278" max="11279" width="18" style="245" customWidth="1"/>
    <col min="11280" max="11280" width="26.28515625" style="245" customWidth="1"/>
    <col min="11281" max="11281" width="24.85546875" style="245" customWidth="1"/>
    <col min="11282" max="11282" width="19.42578125" style="245" customWidth="1"/>
    <col min="11283" max="11283" width="28.140625" style="245" customWidth="1"/>
    <col min="11284" max="11284" width="97.7109375" style="245" customWidth="1"/>
    <col min="11285" max="11285" width="40.140625" style="245" customWidth="1"/>
    <col min="11286" max="11286" width="18.42578125" style="245" customWidth="1"/>
    <col min="11287" max="11287" width="19.42578125" style="245" customWidth="1"/>
    <col min="11288" max="11288" width="80.28515625" style="245" customWidth="1"/>
    <col min="11289" max="11289" width="31.140625" style="245" customWidth="1"/>
    <col min="11290" max="11290" width="14.42578125" style="245" customWidth="1"/>
    <col min="11291" max="11292" width="11" style="245" customWidth="1"/>
    <col min="11293" max="11520" width="14.42578125" style="245"/>
    <col min="11521" max="11521" width="6.5703125" style="245" customWidth="1"/>
    <col min="11522" max="11522" width="10.7109375" style="245" customWidth="1"/>
    <col min="11523" max="11523" width="17.5703125" style="245" customWidth="1"/>
    <col min="11524" max="11524" width="21.5703125" style="245" customWidth="1"/>
    <col min="11525" max="11525" width="52.28515625" style="245" customWidth="1"/>
    <col min="11526" max="11526" width="24.140625" style="245" customWidth="1"/>
    <col min="11527" max="11527" width="26.5703125" style="245" customWidth="1"/>
    <col min="11528" max="11528" width="25.85546875" style="245" customWidth="1"/>
    <col min="11529" max="11529" width="14" style="245" customWidth="1"/>
    <col min="11530" max="11530" width="18" style="245" customWidth="1"/>
    <col min="11531" max="11531" width="18.5703125" style="245" customWidth="1"/>
    <col min="11532" max="11532" width="20" style="245" customWidth="1"/>
    <col min="11533" max="11533" width="18.28515625" style="245" customWidth="1"/>
    <col min="11534" max="11535" width="18" style="245" customWidth="1"/>
    <col min="11536" max="11536" width="26.28515625" style="245" customWidth="1"/>
    <col min="11537" max="11537" width="24.85546875" style="245" customWidth="1"/>
    <col min="11538" max="11538" width="19.42578125" style="245" customWidth="1"/>
    <col min="11539" max="11539" width="28.140625" style="245" customWidth="1"/>
    <col min="11540" max="11540" width="97.7109375" style="245" customWidth="1"/>
    <col min="11541" max="11541" width="40.140625" style="245" customWidth="1"/>
    <col min="11542" max="11542" width="18.42578125" style="245" customWidth="1"/>
    <col min="11543" max="11543" width="19.42578125" style="245" customWidth="1"/>
    <col min="11544" max="11544" width="80.28515625" style="245" customWidth="1"/>
    <col min="11545" max="11545" width="31.140625" style="245" customWidth="1"/>
    <col min="11546" max="11546" width="14.42578125" style="245" customWidth="1"/>
    <col min="11547" max="11548" width="11" style="245" customWidth="1"/>
    <col min="11549" max="11776" width="14.42578125" style="245"/>
    <col min="11777" max="11777" width="6.5703125" style="245" customWidth="1"/>
    <col min="11778" max="11778" width="10.7109375" style="245" customWidth="1"/>
    <col min="11779" max="11779" width="17.5703125" style="245" customWidth="1"/>
    <col min="11780" max="11780" width="21.5703125" style="245" customWidth="1"/>
    <col min="11781" max="11781" width="52.28515625" style="245" customWidth="1"/>
    <col min="11782" max="11782" width="24.140625" style="245" customWidth="1"/>
    <col min="11783" max="11783" width="26.5703125" style="245" customWidth="1"/>
    <col min="11784" max="11784" width="25.85546875" style="245" customWidth="1"/>
    <col min="11785" max="11785" width="14" style="245" customWidth="1"/>
    <col min="11786" max="11786" width="18" style="245" customWidth="1"/>
    <col min="11787" max="11787" width="18.5703125" style="245" customWidth="1"/>
    <col min="11788" max="11788" width="20" style="245" customWidth="1"/>
    <col min="11789" max="11789" width="18.28515625" style="245" customWidth="1"/>
    <col min="11790" max="11791" width="18" style="245" customWidth="1"/>
    <col min="11792" max="11792" width="26.28515625" style="245" customWidth="1"/>
    <col min="11793" max="11793" width="24.85546875" style="245" customWidth="1"/>
    <col min="11794" max="11794" width="19.42578125" style="245" customWidth="1"/>
    <col min="11795" max="11795" width="28.140625" style="245" customWidth="1"/>
    <col min="11796" max="11796" width="97.7109375" style="245" customWidth="1"/>
    <col min="11797" max="11797" width="40.140625" style="245" customWidth="1"/>
    <col min="11798" max="11798" width="18.42578125" style="245" customWidth="1"/>
    <col min="11799" max="11799" width="19.42578125" style="245" customWidth="1"/>
    <col min="11800" max="11800" width="80.28515625" style="245" customWidth="1"/>
    <col min="11801" max="11801" width="31.140625" style="245" customWidth="1"/>
    <col min="11802" max="11802" width="14.42578125" style="245" customWidth="1"/>
    <col min="11803" max="11804" width="11" style="245" customWidth="1"/>
    <col min="11805" max="12032" width="14.42578125" style="245"/>
    <col min="12033" max="12033" width="6.5703125" style="245" customWidth="1"/>
    <col min="12034" max="12034" width="10.7109375" style="245" customWidth="1"/>
    <col min="12035" max="12035" width="17.5703125" style="245" customWidth="1"/>
    <col min="12036" max="12036" width="21.5703125" style="245" customWidth="1"/>
    <col min="12037" max="12037" width="52.28515625" style="245" customWidth="1"/>
    <col min="12038" max="12038" width="24.140625" style="245" customWidth="1"/>
    <col min="12039" max="12039" width="26.5703125" style="245" customWidth="1"/>
    <col min="12040" max="12040" width="25.85546875" style="245" customWidth="1"/>
    <col min="12041" max="12041" width="14" style="245" customWidth="1"/>
    <col min="12042" max="12042" width="18" style="245" customWidth="1"/>
    <col min="12043" max="12043" width="18.5703125" style="245" customWidth="1"/>
    <col min="12044" max="12044" width="20" style="245" customWidth="1"/>
    <col min="12045" max="12045" width="18.28515625" style="245" customWidth="1"/>
    <col min="12046" max="12047" width="18" style="245" customWidth="1"/>
    <col min="12048" max="12048" width="26.28515625" style="245" customWidth="1"/>
    <col min="12049" max="12049" width="24.85546875" style="245" customWidth="1"/>
    <col min="12050" max="12050" width="19.42578125" style="245" customWidth="1"/>
    <col min="12051" max="12051" width="28.140625" style="245" customWidth="1"/>
    <col min="12052" max="12052" width="97.7109375" style="245" customWidth="1"/>
    <col min="12053" max="12053" width="40.140625" style="245" customWidth="1"/>
    <col min="12054" max="12054" width="18.42578125" style="245" customWidth="1"/>
    <col min="12055" max="12055" width="19.42578125" style="245" customWidth="1"/>
    <col min="12056" max="12056" width="80.28515625" style="245" customWidth="1"/>
    <col min="12057" max="12057" width="31.140625" style="245" customWidth="1"/>
    <col min="12058" max="12058" width="14.42578125" style="245" customWidth="1"/>
    <col min="12059" max="12060" width="11" style="245" customWidth="1"/>
    <col min="12061" max="12288" width="14.42578125" style="245"/>
    <col min="12289" max="12289" width="6.5703125" style="245" customWidth="1"/>
    <col min="12290" max="12290" width="10.7109375" style="245" customWidth="1"/>
    <col min="12291" max="12291" width="17.5703125" style="245" customWidth="1"/>
    <col min="12292" max="12292" width="21.5703125" style="245" customWidth="1"/>
    <col min="12293" max="12293" width="52.28515625" style="245" customWidth="1"/>
    <col min="12294" max="12294" width="24.140625" style="245" customWidth="1"/>
    <col min="12295" max="12295" width="26.5703125" style="245" customWidth="1"/>
    <col min="12296" max="12296" width="25.85546875" style="245" customWidth="1"/>
    <col min="12297" max="12297" width="14" style="245" customWidth="1"/>
    <col min="12298" max="12298" width="18" style="245" customWidth="1"/>
    <col min="12299" max="12299" width="18.5703125" style="245" customWidth="1"/>
    <col min="12300" max="12300" width="20" style="245" customWidth="1"/>
    <col min="12301" max="12301" width="18.28515625" style="245" customWidth="1"/>
    <col min="12302" max="12303" width="18" style="245" customWidth="1"/>
    <col min="12304" max="12304" width="26.28515625" style="245" customWidth="1"/>
    <col min="12305" max="12305" width="24.85546875" style="245" customWidth="1"/>
    <col min="12306" max="12306" width="19.42578125" style="245" customWidth="1"/>
    <col min="12307" max="12307" width="28.140625" style="245" customWidth="1"/>
    <col min="12308" max="12308" width="97.7109375" style="245" customWidth="1"/>
    <col min="12309" max="12309" width="40.140625" style="245" customWidth="1"/>
    <col min="12310" max="12310" width="18.42578125" style="245" customWidth="1"/>
    <col min="12311" max="12311" width="19.42578125" style="245" customWidth="1"/>
    <col min="12312" max="12312" width="80.28515625" style="245" customWidth="1"/>
    <col min="12313" max="12313" width="31.140625" style="245" customWidth="1"/>
    <col min="12314" max="12314" width="14.42578125" style="245" customWidth="1"/>
    <col min="12315" max="12316" width="11" style="245" customWidth="1"/>
    <col min="12317" max="12544" width="14.42578125" style="245"/>
    <col min="12545" max="12545" width="6.5703125" style="245" customWidth="1"/>
    <col min="12546" max="12546" width="10.7109375" style="245" customWidth="1"/>
    <col min="12547" max="12547" width="17.5703125" style="245" customWidth="1"/>
    <col min="12548" max="12548" width="21.5703125" style="245" customWidth="1"/>
    <col min="12549" max="12549" width="52.28515625" style="245" customWidth="1"/>
    <col min="12550" max="12550" width="24.140625" style="245" customWidth="1"/>
    <col min="12551" max="12551" width="26.5703125" style="245" customWidth="1"/>
    <col min="12552" max="12552" width="25.85546875" style="245" customWidth="1"/>
    <col min="12553" max="12553" width="14" style="245" customWidth="1"/>
    <col min="12554" max="12554" width="18" style="245" customWidth="1"/>
    <col min="12555" max="12555" width="18.5703125" style="245" customWidth="1"/>
    <col min="12556" max="12556" width="20" style="245" customWidth="1"/>
    <col min="12557" max="12557" width="18.28515625" style="245" customWidth="1"/>
    <col min="12558" max="12559" width="18" style="245" customWidth="1"/>
    <col min="12560" max="12560" width="26.28515625" style="245" customWidth="1"/>
    <col min="12561" max="12561" width="24.85546875" style="245" customWidth="1"/>
    <col min="12562" max="12562" width="19.42578125" style="245" customWidth="1"/>
    <col min="12563" max="12563" width="28.140625" style="245" customWidth="1"/>
    <col min="12564" max="12564" width="97.7109375" style="245" customWidth="1"/>
    <col min="12565" max="12565" width="40.140625" style="245" customWidth="1"/>
    <col min="12566" max="12566" width="18.42578125" style="245" customWidth="1"/>
    <col min="12567" max="12567" width="19.42578125" style="245" customWidth="1"/>
    <col min="12568" max="12568" width="80.28515625" style="245" customWidth="1"/>
    <col min="12569" max="12569" width="31.140625" style="245" customWidth="1"/>
    <col min="12570" max="12570" width="14.42578125" style="245" customWidth="1"/>
    <col min="12571" max="12572" width="11" style="245" customWidth="1"/>
    <col min="12573" max="12800" width="14.42578125" style="245"/>
    <col min="12801" max="12801" width="6.5703125" style="245" customWidth="1"/>
    <col min="12802" max="12802" width="10.7109375" style="245" customWidth="1"/>
    <col min="12803" max="12803" width="17.5703125" style="245" customWidth="1"/>
    <col min="12804" max="12804" width="21.5703125" style="245" customWidth="1"/>
    <col min="12805" max="12805" width="52.28515625" style="245" customWidth="1"/>
    <col min="12806" max="12806" width="24.140625" style="245" customWidth="1"/>
    <col min="12807" max="12807" width="26.5703125" style="245" customWidth="1"/>
    <col min="12808" max="12808" width="25.85546875" style="245" customWidth="1"/>
    <col min="12809" max="12809" width="14" style="245" customWidth="1"/>
    <col min="12810" max="12810" width="18" style="245" customWidth="1"/>
    <col min="12811" max="12811" width="18.5703125" style="245" customWidth="1"/>
    <col min="12812" max="12812" width="20" style="245" customWidth="1"/>
    <col min="12813" max="12813" width="18.28515625" style="245" customWidth="1"/>
    <col min="12814" max="12815" width="18" style="245" customWidth="1"/>
    <col min="12816" max="12816" width="26.28515625" style="245" customWidth="1"/>
    <col min="12817" max="12817" width="24.85546875" style="245" customWidth="1"/>
    <col min="12818" max="12818" width="19.42578125" style="245" customWidth="1"/>
    <col min="12819" max="12819" width="28.140625" style="245" customWidth="1"/>
    <col min="12820" max="12820" width="97.7109375" style="245" customWidth="1"/>
    <col min="12821" max="12821" width="40.140625" style="245" customWidth="1"/>
    <col min="12822" max="12822" width="18.42578125" style="245" customWidth="1"/>
    <col min="12823" max="12823" width="19.42578125" style="245" customWidth="1"/>
    <col min="12824" max="12824" width="80.28515625" style="245" customWidth="1"/>
    <col min="12825" max="12825" width="31.140625" style="245" customWidth="1"/>
    <col min="12826" max="12826" width="14.42578125" style="245" customWidth="1"/>
    <col min="12827" max="12828" width="11" style="245" customWidth="1"/>
    <col min="12829" max="13056" width="14.42578125" style="245"/>
    <col min="13057" max="13057" width="6.5703125" style="245" customWidth="1"/>
    <col min="13058" max="13058" width="10.7109375" style="245" customWidth="1"/>
    <col min="13059" max="13059" width="17.5703125" style="245" customWidth="1"/>
    <col min="13060" max="13060" width="21.5703125" style="245" customWidth="1"/>
    <col min="13061" max="13061" width="52.28515625" style="245" customWidth="1"/>
    <col min="13062" max="13062" width="24.140625" style="245" customWidth="1"/>
    <col min="13063" max="13063" width="26.5703125" style="245" customWidth="1"/>
    <col min="13064" max="13064" width="25.85546875" style="245" customWidth="1"/>
    <col min="13065" max="13065" width="14" style="245" customWidth="1"/>
    <col min="13066" max="13066" width="18" style="245" customWidth="1"/>
    <col min="13067" max="13067" width="18.5703125" style="245" customWidth="1"/>
    <col min="13068" max="13068" width="20" style="245" customWidth="1"/>
    <col min="13069" max="13069" width="18.28515625" style="245" customWidth="1"/>
    <col min="13070" max="13071" width="18" style="245" customWidth="1"/>
    <col min="13072" max="13072" width="26.28515625" style="245" customWidth="1"/>
    <col min="13073" max="13073" width="24.85546875" style="245" customWidth="1"/>
    <col min="13074" max="13074" width="19.42578125" style="245" customWidth="1"/>
    <col min="13075" max="13075" width="28.140625" style="245" customWidth="1"/>
    <col min="13076" max="13076" width="97.7109375" style="245" customWidth="1"/>
    <col min="13077" max="13077" width="40.140625" style="245" customWidth="1"/>
    <col min="13078" max="13078" width="18.42578125" style="245" customWidth="1"/>
    <col min="13079" max="13079" width="19.42578125" style="245" customWidth="1"/>
    <col min="13080" max="13080" width="80.28515625" style="245" customWidth="1"/>
    <col min="13081" max="13081" width="31.140625" style="245" customWidth="1"/>
    <col min="13082" max="13082" width="14.42578125" style="245" customWidth="1"/>
    <col min="13083" max="13084" width="11" style="245" customWidth="1"/>
    <col min="13085" max="13312" width="14.42578125" style="245"/>
    <col min="13313" max="13313" width="6.5703125" style="245" customWidth="1"/>
    <col min="13314" max="13314" width="10.7109375" style="245" customWidth="1"/>
    <col min="13315" max="13315" width="17.5703125" style="245" customWidth="1"/>
    <col min="13316" max="13316" width="21.5703125" style="245" customWidth="1"/>
    <col min="13317" max="13317" width="52.28515625" style="245" customWidth="1"/>
    <col min="13318" max="13318" width="24.140625" style="245" customWidth="1"/>
    <col min="13319" max="13319" width="26.5703125" style="245" customWidth="1"/>
    <col min="13320" max="13320" width="25.85546875" style="245" customWidth="1"/>
    <col min="13321" max="13321" width="14" style="245" customWidth="1"/>
    <col min="13322" max="13322" width="18" style="245" customWidth="1"/>
    <col min="13323" max="13323" width="18.5703125" style="245" customWidth="1"/>
    <col min="13324" max="13324" width="20" style="245" customWidth="1"/>
    <col min="13325" max="13325" width="18.28515625" style="245" customWidth="1"/>
    <col min="13326" max="13327" width="18" style="245" customWidth="1"/>
    <col min="13328" max="13328" width="26.28515625" style="245" customWidth="1"/>
    <col min="13329" max="13329" width="24.85546875" style="245" customWidth="1"/>
    <col min="13330" max="13330" width="19.42578125" style="245" customWidth="1"/>
    <col min="13331" max="13331" width="28.140625" style="245" customWidth="1"/>
    <col min="13332" max="13332" width="97.7109375" style="245" customWidth="1"/>
    <col min="13333" max="13333" width="40.140625" style="245" customWidth="1"/>
    <col min="13334" max="13334" width="18.42578125" style="245" customWidth="1"/>
    <col min="13335" max="13335" width="19.42578125" style="245" customWidth="1"/>
    <col min="13336" max="13336" width="80.28515625" style="245" customWidth="1"/>
    <col min="13337" max="13337" width="31.140625" style="245" customWidth="1"/>
    <col min="13338" max="13338" width="14.42578125" style="245" customWidth="1"/>
    <col min="13339" max="13340" width="11" style="245" customWidth="1"/>
    <col min="13341" max="13568" width="14.42578125" style="245"/>
    <col min="13569" max="13569" width="6.5703125" style="245" customWidth="1"/>
    <col min="13570" max="13570" width="10.7109375" style="245" customWidth="1"/>
    <col min="13571" max="13571" width="17.5703125" style="245" customWidth="1"/>
    <col min="13572" max="13572" width="21.5703125" style="245" customWidth="1"/>
    <col min="13573" max="13573" width="52.28515625" style="245" customWidth="1"/>
    <col min="13574" max="13574" width="24.140625" style="245" customWidth="1"/>
    <col min="13575" max="13575" width="26.5703125" style="245" customWidth="1"/>
    <col min="13576" max="13576" width="25.85546875" style="245" customWidth="1"/>
    <col min="13577" max="13577" width="14" style="245" customWidth="1"/>
    <col min="13578" max="13578" width="18" style="245" customWidth="1"/>
    <col min="13579" max="13579" width="18.5703125" style="245" customWidth="1"/>
    <col min="13580" max="13580" width="20" style="245" customWidth="1"/>
    <col min="13581" max="13581" width="18.28515625" style="245" customWidth="1"/>
    <col min="13582" max="13583" width="18" style="245" customWidth="1"/>
    <col min="13584" max="13584" width="26.28515625" style="245" customWidth="1"/>
    <col min="13585" max="13585" width="24.85546875" style="245" customWidth="1"/>
    <col min="13586" max="13586" width="19.42578125" style="245" customWidth="1"/>
    <col min="13587" max="13587" width="28.140625" style="245" customWidth="1"/>
    <col min="13588" max="13588" width="97.7109375" style="245" customWidth="1"/>
    <col min="13589" max="13589" width="40.140625" style="245" customWidth="1"/>
    <col min="13590" max="13590" width="18.42578125" style="245" customWidth="1"/>
    <col min="13591" max="13591" width="19.42578125" style="245" customWidth="1"/>
    <col min="13592" max="13592" width="80.28515625" style="245" customWidth="1"/>
    <col min="13593" max="13593" width="31.140625" style="245" customWidth="1"/>
    <col min="13594" max="13594" width="14.42578125" style="245" customWidth="1"/>
    <col min="13595" max="13596" width="11" style="245" customWidth="1"/>
    <col min="13597" max="13824" width="14.42578125" style="245"/>
    <col min="13825" max="13825" width="6.5703125" style="245" customWidth="1"/>
    <col min="13826" max="13826" width="10.7109375" style="245" customWidth="1"/>
    <col min="13827" max="13827" width="17.5703125" style="245" customWidth="1"/>
    <col min="13828" max="13828" width="21.5703125" style="245" customWidth="1"/>
    <col min="13829" max="13829" width="52.28515625" style="245" customWidth="1"/>
    <col min="13830" max="13830" width="24.140625" style="245" customWidth="1"/>
    <col min="13831" max="13831" width="26.5703125" style="245" customWidth="1"/>
    <col min="13832" max="13832" width="25.85546875" style="245" customWidth="1"/>
    <col min="13833" max="13833" width="14" style="245" customWidth="1"/>
    <col min="13834" max="13834" width="18" style="245" customWidth="1"/>
    <col min="13835" max="13835" width="18.5703125" style="245" customWidth="1"/>
    <col min="13836" max="13836" width="20" style="245" customWidth="1"/>
    <col min="13837" max="13837" width="18.28515625" style="245" customWidth="1"/>
    <col min="13838" max="13839" width="18" style="245" customWidth="1"/>
    <col min="13840" max="13840" width="26.28515625" style="245" customWidth="1"/>
    <col min="13841" max="13841" width="24.85546875" style="245" customWidth="1"/>
    <col min="13842" max="13842" width="19.42578125" style="245" customWidth="1"/>
    <col min="13843" max="13843" width="28.140625" style="245" customWidth="1"/>
    <col min="13844" max="13844" width="97.7109375" style="245" customWidth="1"/>
    <col min="13845" max="13845" width="40.140625" style="245" customWidth="1"/>
    <col min="13846" max="13846" width="18.42578125" style="245" customWidth="1"/>
    <col min="13847" max="13847" width="19.42578125" style="245" customWidth="1"/>
    <col min="13848" max="13848" width="80.28515625" style="245" customWidth="1"/>
    <col min="13849" max="13849" width="31.140625" style="245" customWidth="1"/>
    <col min="13850" max="13850" width="14.42578125" style="245" customWidth="1"/>
    <col min="13851" max="13852" width="11" style="245" customWidth="1"/>
    <col min="13853" max="14080" width="14.42578125" style="245"/>
    <col min="14081" max="14081" width="6.5703125" style="245" customWidth="1"/>
    <col min="14082" max="14082" width="10.7109375" style="245" customWidth="1"/>
    <col min="14083" max="14083" width="17.5703125" style="245" customWidth="1"/>
    <col min="14084" max="14084" width="21.5703125" style="245" customWidth="1"/>
    <col min="14085" max="14085" width="52.28515625" style="245" customWidth="1"/>
    <col min="14086" max="14086" width="24.140625" style="245" customWidth="1"/>
    <col min="14087" max="14087" width="26.5703125" style="245" customWidth="1"/>
    <col min="14088" max="14088" width="25.85546875" style="245" customWidth="1"/>
    <col min="14089" max="14089" width="14" style="245" customWidth="1"/>
    <col min="14090" max="14090" width="18" style="245" customWidth="1"/>
    <col min="14091" max="14091" width="18.5703125" style="245" customWidth="1"/>
    <col min="14092" max="14092" width="20" style="245" customWidth="1"/>
    <col min="14093" max="14093" width="18.28515625" style="245" customWidth="1"/>
    <col min="14094" max="14095" width="18" style="245" customWidth="1"/>
    <col min="14096" max="14096" width="26.28515625" style="245" customWidth="1"/>
    <col min="14097" max="14097" width="24.85546875" style="245" customWidth="1"/>
    <col min="14098" max="14098" width="19.42578125" style="245" customWidth="1"/>
    <col min="14099" max="14099" width="28.140625" style="245" customWidth="1"/>
    <col min="14100" max="14100" width="97.7109375" style="245" customWidth="1"/>
    <col min="14101" max="14101" width="40.140625" style="245" customWidth="1"/>
    <col min="14102" max="14102" width="18.42578125" style="245" customWidth="1"/>
    <col min="14103" max="14103" width="19.42578125" style="245" customWidth="1"/>
    <col min="14104" max="14104" width="80.28515625" style="245" customWidth="1"/>
    <col min="14105" max="14105" width="31.140625" style="245" customWidth="1"/>
    <col min="14106" max="14106" width="14.42578125" style="245" customWidth="1"/>
    <col min="14107" max="14108" width="11" style="245" customWidth="1"/>
    <col min="14109" max="14336" width="14.42578125" style="245"/>
    <col min="14337" max="14337" width="6.5703125" style="245" customWidth="1"/>
    <col min="14338" max="14338" width="10.7109375" style="245" customWidth="1"/>
    <col min="14339" max="14339" width="17.5703125" style="245" customWidth="1"/>
    <col min="14340" max="14340" width="21.5703125" style="245" customWidth="1"/>
    <col min="14341" max="14341" width="52.28515625" style="245" customWidth="1"/>
    <col min="14342" max="14342" width="24.140625" style="245" customWidth="1"/>
    <col min="14343" max="14343" width="26.5703125" style="245" customWidth="1"/>
    <col min="14344" max="14344" width="25.85546875" style="245" customWidth="1"/>
    <col min="14345" max="14345" width="14" style="245" customWidth="1"/>
    <col min="14346" max="14346" width="18" style="245" customWidth="1"/>
    <col min="14347" max="14347" width="18.5703125" style="245" customWidth="1"/>
    <col min="14348" max="14348" width="20" style="245" customWidth="1"/>
    <col min="14349" max="14349" width="18.28515625" style="245" customWidth="1"/>
    <col min="14350" max="14351" width="18" style="245" customWidth="1"/>
    <col min="14352" max="14352" width="26.28515625" style="245" customWidth="1"/>
    <col min="14353" max="14353" width="24.85546875" style="245" customWidth="1"/>
    <col min="14354" max="14354" width="19.42578125" style="245" customWidth="1"/>
    <col min="14355" max="14355" width="28.140625" style="245" customWidth="1"/>
    <col min="14356" max="14356" width="97.7109375" style="245" customWidth="1"/>
    <col min="14357" max="14357" width="40.140625" style="245" customWidth="1"/>
    <col min="14358" max="14358" width="18.42578125" style="245" customWidth="1"/>
    <col min="14359" max="14359" width="19.42578125" style="245" customWidth="1"/>
    <col min="14360" max="14360" width="80.28515625" style="245" customWidth="1"/>
    <col min="14361" max="14361" width="31.140625" style="245" customWidth="1"/>
    <col min="14362" max="14362" width="14.42578125" style="245" customWidth="1"/>
    <col min="14363" max="14364" width="11" style="245" customWidth="1"/>
    <col min="14365" max="14592" width="14.42578125" style="245"/>
    <col min="14593" max="14593" width="6.5703125" style="245" customWidth="1"/>
    <col min="14594" max="14594" width="10.7109375" style="245" customWidth="1"/>
    <col min="14595" max="14595" width="17.5703125" style="245" customWidth="1"/>
    <col min="14596" max="14596" width="21.5703125" style="245" customWidth="1"/>
    <col min="14597" max="14597" width="52.28515625" style="245" customWidth="1"/>
    <col min="14598" max="14598" width="24.140625" style="245" customWidth="1"/>
    <col min="14599" max="14599" width="26.5703125" style="245" customWidth="1"/>
    <col min="14600" max="14600" width="25.85546875" style="245" customWidth="1"/>
    <col min="14601" max="14601" width="14" style="245" customWidth="1"/>
    <col min="14602" max="14602" width="18" style="245" customWidth="1"/>
    <col min="14603" max="14603" width="18.5703125" style="245" customWidth="1"/>
    <col min="14604" max="14604" width="20" style="245" customWidth="1"/>
    <col min="14605" max="14605" width="18.28515625" style="245" customWidth="1"/>
    <col min="14606" max="14607" width="18" style="245" customWidth="1"/>
    <col min="14608" max="14608" width="26.28515625" style="245" customWidth="1"/>
    <col min="14609" max="14609" width="24.85546875" style="245" customWidth="1"/>
    <col min="14610" max="14610" width="19.42578125" style="245" customWidth="1"/>
    <col min="14611" max="14611" width="28.140625" style="245" customWidth="1"/>
    <col min="14612" max="14612" width="97.7109375" style="245" customWidth="1"/>
    <col min="14613" max="14613" width="40.140625" style="245" customWidth="1"/>
    <col min="14614" max="14614" width="18.42578125" style="245" customWidth="1"/>
    <col min="14615" max="14615" width="19.42578125" style="245" customWidth="1"/>
    <col min="14616" max="14616" width="80.28515625" style="245" customWidth="1"/>
    <col min="14617" max="14617" width="31.140625" style="245" customWidth="1"/>
    <col min="14618" max="14618" width="14.42578125" style="245" customWidth="1"/>
    <col min="14619" max="14620" width="11" style="245" customWidth="1"/>
    <col min="14621" max="14848" width="14.42578125" style="245"/>
    <col min="14849" max="14849" width="6.5703125" style="245" customWidth="1"/>
    <col min="14850" max="14850" width="10.7109375" style="245" customWidth="1"/>
    <col min="14851" max="14851" width="17.5703125" style="245" customWidth="1"/>
    <col min="14852" max="14852" width="21.5703125" style="245" customWidth="1"/>
    <col min="14853" max="14853" width="52.28515625" style="245" customWidth="1"/>
    <col min="14854" max="14854" width="24.140625" style="245" customWidth="1"/>
    <col min="14855" max="14855" width="26.5703125" style="245" customWidth="1"/>
    <col min="14856" max="14856" width="25.85546875" style="245" customWidth="1"/>
    <col min="14857" max="14857" width="14" style="245" customWidth="1"/>
    <col min="14858" max="14858" width="18" style="245" customWidth="1"/>
    <col min="14859" max="14859" width="18.5703125" style="245" customWidth="1"/>
    <col min="14860" max="14860" width="20" style="245" customWidth="1"/>
    <col min="14861" max="14861" width="18.28515625" style="245" customWidth="1"/>
    <col min="14862" max="14863" width="18" style="245" customWidth="1"/>
    <col min="14864" max="14864" width="26.28515625" style="245" customWidth="1"/>
    <col min="14865" max="14865" width="24.85546875" style="245" customWidth="1"/>
    <col min="14866" max="14866" width="19.42578125" style="245" customWidth="1"/>
    <col min="14867" max="14867" width="28.140625" style="245" customWidth="1"/>
    <col min="14868" max="14868" width="97.7109375" style="245" customWidth="1"/>
    <col min="14869" max="14869" width="40.140625" style="245" customWidth="1"/>
    <col min="14870" max="14870" width="18.42578125" style="245" customWidth="1"/>
    <col min="14871" max="14871" width="19.42578125" style="245" customWidth="1"/>
    <col min="14872" max="14872" width="80.28515625" style="245" customWidth="1"/>
    <col min="14873" max="14873" width="31.140625" style="245" customWidth="1"/>
    <col min="14874" max="14874" width="14.42578125" style="245" customWidth="1"/>
    <col min="14875" max="14876" width="11" style="245" customWidth="1"/>
    <col min="14877" max="15104" width="14.42578125" style="245"/>
    <col min="15105" max="15105" width="6.5703125" style="245" customWidth="1"/>
    <col min="15106" max="15106" width="10.7109375" style="245" customWidth="1"/>
    <col min="15107" max="15107" width="17.5703125" style="245" customWidth="1"/>
    <col min="15108" max="15108" width="21.5703125" style="245" customWidth="1"/>
    <col min="15109" max="15109" width="52.28515625" style="245" customWidth="1"/>
    <col min="15110" max="15110" width="24.140625" style="245" customWidth="1"/>
    <col min="15111" max="15111" width="26.5703125" style="245" customWidth="1"/>
    <col min="15112" max="15112" width="25.85546875" style="245" customWidth="1"/>
    <col min="15113" max="15113" width="14" style="245" customWidth="1"/>
    <col min="15114" max="15114" width="18" style="245" customWidth="1"/>
    <col min="15115" max="15115" width="18.5703125" style="245" customWidth="1"/>
    <col min="15116" max="15116" width="20" style="245" customWidth="1"/>
    <col min="15117" max="15117" width="18.28515625" style="245" customWidth="1"/>
    <col min="15118" max="15119" width="18" style="245" customWidth="1"/>
    <col min="15120" max="15120" width="26.28515625" style="245" customWidth="1"/>
    <col min="15121" max="15121" width="24.85546875" style="245" customWidth="1"/>
    <col min="15122" max="15122" width="19.42578125" style="245" customWidth="1"/>
    <col min="15123" max="15123" width="28.140625" style="245" customWidth="1"/>
    <col min="15124" max="15124" width="97.7109375" style="245" customWidth="1"/>
    <col min="15125" max="15125" width="40.140625" style="245" customWidth="1"/>
    <col min="15126" max="15126" width="18.42578125" style="245" customWidth="1"/>
    <col min="15127" max="15127" width="19.42578125" style="245" customWidth="1"/>
    <col min="15128" max="15128" width="80.28515625" style="245" customWidth="1"/>
    <col min="15129" max="15129" width="31.140625" style="245" customWidth="1"/>
    <col min="15130" max="15130" width="14.42578125" style="245" customWidth="1"/>
    <col min="15131" max="15132" width="11" style="245" customWidth="1"/>
    <col min="15133" max="15360" width="14.42578125" style="245"/>
    <col min="15361" max="15361" width="6.5703125" style="245" customWidth="1"/>
    <col min="15362" max="15362" width="10.7109375" style="245" customWidth="1"/>
    <col min="15363" max="15363" width="17.5703125" style="245" customWidth="1"/>
    <col min="15364" max="15364" width="21.5703125" style="245" customWidth="1"/>
    <col min="15365" max="15365" width="52.28515625" style="245" customWidth="1"/>
    <col min="15366" max="15366" width="24.140625" style="245" customWidth="1"/>
    <col min="15367" max="15367" width="26.5703125" style="245" customWidth="1"/>
    <col min="15368" max="15368" width="25.85546875" style="245" customWidth="1"/>
    <col min="15369" max="15369" width="14" style="245" customWidth="1"/>
    <col min="15370" max="15370" width="18" style="245" customWidth="1"/>
    <col min="15371" max="15371" width="18.5703125" style="245" customWidth="1"/>
    <col min="15372" max="15372" width="20" style="245" customWidth="1"/>
    <col min="15373" max="15373" width="18.28515625" style="245" customWidth="1"/>
    <col min="15374" max="15375" width="18" style="245" customWidth="1"/>
    <col min="15376" max="15376" width="26.28515625" style="245" customWidth="1"/>
    <col min="15377" max="15377" width="24.85546875" style="245" customWidth="1"/>
    <col min="15378" max="15378" width="19.42578125" style="245" customWidth="1"/>
    <col min="15379" max="15379" width="28.140625" style="245" customWidth="1"/>
    <col min="15380" max="15380" width="97.7109375" style="245" customWidth="1"/>
    <col min="15381" max="15381" width="40.140625" style="245" customWidth="1"/>
    <col min="15382" max="15382" width="18.42578125" style="245" customWidth="1"/>
    <col min="15383" max="15383" width="19.42578125" style="245" customWidth="1"/>
    <col min="15384" max="15384" width="80.28515625" style="245" customWidth="1"/>
    <col min="15385" max="15385" width="31.140625" style="245" customWidth="1"/>
    <col min="15386" max="15386" width="14.42578125" style="245" customWidth="1"/>
    <col min="15387" max="15388" width="11" style="245" customWidth="1"/>
    <col min="15389" max="15616" width="14.42578125" style="245"/>
    <col min="15617" max="15617" width="6.5703125" style="245" customWidth="1"/>
    <col min="15618" max="15618" width="10.7109375" style="245" customWidth="1"/>
    <col min="15619" max="15619" width="17.5703125" style="245" customWidth="1"/>
    <col min="15620" max="15620" width="21.5703125" style="245" customWidth="1"/>
    <col min="15621" max="15621" width="52.28515625" style="245" customWidth="1"/>
    <col min="15622" max="15622" width="24.140625" style="245" customWidth="1"/>
    <col min="15623" max="15623" width="26.5703125" style="245" customWidth="1"/>
    <col min="15624" max="15624" width="25.85546875" style="245" customWidth="1"/>
    <col min="15625" max="15625" width="14" style="245" customWidth="1"/>
    <col min="15626" max="15626" width="18" style="245" customWidth="1"/>
    <col min="15627" max="15627" width="18.5703125" style="245" customWidth="1"/>
    <col min="15628" max="15628" width="20" style="245" customWidth="1"/>
    <col min="15629" max="15629" width="18.28515625" style="245" customWidth="1"/>
    <col min="15630" max="15631" width="18" style="245" customWidth="1"/>
    <col min="15632" max="15632" width="26.28515625" style="245" customWidth="1"/>
    <col min="15633" max="15633" width="24.85546875" style="245" customWidth="1"/>
    <col min="15634" max="15634" width="19.42578125" style="245" customWidth="1"/>
    <col min="15635" max="15635" width="28.140625" style="245" customWidth="1"/>
    <col min="15636" max="15636" width="97.7109375" style="245" customWidth="1"/>
    <col min="15637" max="15637" width="40.140625" style="245" customWidth="1"/>
    <col min="15638" max="15638" width="18.42578125" style="245" customWidth="1"/>
    <col min="15639" max="15639" width="19.42578125" style="245" customWidth="1"/>
    <col min="15640" max="15640" width="80.28515625" style="245" customWidth="1"/>
    <col min="15641" max="15641" width="31.140625" style="245" customWidth="1"/>
    <col min="15642" max="15642" width="14.42578125" style="245" customWidth="1"/>
    <col min="15643" max="15644" width="11" style="245" customWidth="1"/>
    <col min="15645" max="15872" width="14.42578125" style="245"/>
    <col min="15873" max="15873" width="6.5703125" style="245" customWidth="1"/>
    <col min="15874" max="15874" width="10.7109375" style="245" customWidth="1"/>
    <col min="15875" max="15875" width="17.5703125" style="245" customWidth="1"/>
    <col min="15876" max="15876" width="21.5703125" style="245" customWidth="1"/>
    <col min="15877" max="15877" width="52.28515625" style="245" customWidth="1"/>
    <col min="15878" max="15878" width="24.140625" style="245" customWidth="1"/>
    <col min="15879" max="15879" width="26.5703125" style="245" customWidth="1"/>
    <col min="15880" max="15880" width="25.85546875" style="245" customWidth="1"/>
    <col min="15881" max="15881" width="14" style="245" customWidth="1"/>
    <col min="15882" max="15882" width="18" style="245" customWidth="1"/>
    <col min="15883" max="15883" width="18.5703125" style="245" customWidth="1"/>
    <col min="15884" max="15884" width="20" style="245" customWidth="1"/>
    <col min="15885" max="15885" width="18.28515625" style="245" customWidth="1"/>
    <col min="15886" max="15887" width="18" style="245" customWidth="1"/>
    <col min="15888" max="15888" width="26.28515625" style="245" customWidth="1"/>
    <col min="15889" max="15889" width="24.85546875" style="245" customWidth="1"/>
    <col min="15890" max="15890" width="19.42578125" style="245" customWidth="1"/>
    <col min="15891" max="15891" width="28.140625" style="245" customWidth="1"/>
    <col min="15892" max="15892" width="97.7109375" style="245" customWidth="1"/>
    <col min="15893" max="15893" width="40.140625" style="245" customWidth="1"/>
    <col min="15894" max="15894" width="18.42578125" style="245" customWidth="1"/>
    <col min="15895" max="15895" width="19.42578125" style="245" customWidth="1"/>
    <col min="15896" max="15896" width="80.28515625" style="245" customWidth="1"/>
    <col min="15897" max="15897" width="31.140625" style="245" customWidth="1"/>
    <col min="15898" max="15898" width="14.42578125" style="245" customWidth="1"/>
    <col min="15899" max="15900" width="11" style="245" customWidth="1"/>
    <col min="15901" max="16128" width="14.42578125" style="245"/>
    <col min="16129" max="16129" width="6.5703125" style="245" customWidth="1"/>
    <col min="16130" max="16130" width="10.7109375" style="245" customWidth="1"/>
    <col min="16131" max="16131" width="17.5703125" style="245" customWidth="1"/>
    <col min="16132" max="16132" width="21.5703125" style="245" customWidth="1"/>
    <col min="16133" max="16133" width="52.28515625" style="245" customWidth="1"/>
    <col min="16134" max="16134" width="24.140625" style="245" customWidth="1"/>
    <col min="16135" max="16135" width="26.5703125" style="245" customWidth="1"/>
    <col min="16136" max="16136" width="25.85546875" style="245" customWidth="1"/>
    <col min="16137" max="16137" width="14" style="245" customWidth="1"/>
    <col min="16138" max="16138" width="18" style="245" customWidth="1"/>
    <col min="16139" max="16139" width="18.5703125" style="245" customWidth="1"/>
    <col min="16140" max="16140" width="20" style="245" customWidth="1"/>
    <col min="16141" max="16141" width="18.28515625" style="245" customWidth="1"/>
    <col min="16142" max="16143" width="18" style="245" customWidth="1"/>
    <col min="16144" max="16144" width="26.28515625" style="245" customWidth="1"/>
    <col min="16145" max="16145" width="24.85546875" style="245" customWidth="1"/>
    <col min="16146" max="16146" width="19.42578125" style="245" customWidth="1"/>
    <col min="16147" max="16147" width="28.140625" style="245" customWidth="1"/>
    <col min="16148" max="16148" width="97.7109375" style="245" customWidth="1"/>
    <col min="16149" max="16149" width="40.140625" style="245" customWidth="1"/>
    <col min="16150" max="16150" width="18.42578125" style="245" customWidth="1"/>
    <col min="16151" max="16151" width="19.42578125" style="245" customWidth="1"/>
    <col min="16152" max="16152" width="80.28515625" style="245" customWidth="1"/>
    <col min="16153" max="16153" width="31.140625" style="245" customWidth="1"/>
    <col min="16154" max="16154" width="14.42578125" style="245" customWidth="1"/>
    <col min="16155" max="16156" width="11" style="245" customWidth="1"/>
    <col min="16157" max="16384" width="14.42578125" style="245"/>
  </cols>
  <sheetData>
    <row r="1" spans="1:26" ht="26.25" hidden="1" thickBot="1" x14ac:dyDescent="0.4">
      <c r="A1" s="2"/>
      <c r="B1" s="64"/>
      <c r="C1" s="65" t="s">
        <v>1</v>
      </c>
      <c r="D1" s="65" t="s">
        <v>2</v>
      </c>
      <c r="E1" s="5"/>
      <c r="F1" s="6" t="s">
        <v>3</v>
      </c>
      <c r="G1" s="6" t="s">
        <v>137</v>
      </c>
      <c r="H1" s="6" t="s">
        <v>5</v>
      </c>
      <c r="I1" s="6" t="s">
        <v>7</v>
      </c>
      <c r="J1" s="6" t="s">
        <v>158</v>
      </c>
      <c r="K1" s="1"/>
      <c r="L1" s="8"/>
      <c r="M1" s="7"/>
      <c r="N1" s="7"/>
      <c r="O1" s="534"/>
      <c r="P1" s="534"/>
      <c r="Q1" s="534"/>
      <c r="R1" s="534"/>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35"/>
      <c r="P2" s="535"/>
      <c r="Q2" s="535"/>
      <c r="R2" s="535"/>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35"/>
      <c r="P3" s="535"/>
      <c r="Q3" s="535"/>
      <c r="R3" s="535"/>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35"/>
      <c r="P4" s="535"/>
      <c r="Q4" s="535"/>
      <c r="R4" s="535"/>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35"/>
      <c r="P5" s="535"/>
      <c r="Q5" s="535"/>
      <c r="R5" s="535"/>
      <c r="S5" s="51"/>
      <c r="T5" s="51"/>
      <c r="U5" s="51"/>
      <c r="V5" s="51"/>
      <c r="W5" s="51"/>
      <c r="X5" s="51"/>
      <c r="Y5" s="51"/>
    </row>
    <row r="6" spans="1:26" s="55" customFormat="1" ht="39" hidden="1" thickBot="1" x14ac:dyDescent="0.25">
      <c r="A6" s="51"/>
      <c r="B6" s="63"/>
      <c r="C6" s="66" t="s">
        <v>38</v>
      </c>
      <c r="D6" s="67" t="s">
        <v>124</v>
      </c>
      <c r="F6" s="71" t="s">
        <v>131</v>
      </c>
      <c r="G6" s="57"/>
      <c r="H6" s="57"/>
      <c r="I6" s="56"/>
      <c r="J6" s="56"/>
      <c r="K6" s="51"/>
      <c r="L6" s="52"/>
      <c r="M6" s="54"/>
      <c r="N6" s="54"/>
      <c r="O6" s="535"/>
      <c r="P6" s="535"/>
      <c r="Q6" s="535"/>
      <c r="R6" s="535"/>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35"/>
      <c r="P7" s="535"/>
      <c r="Q7" s="535"/>
      <c r="R7" s="535"/>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35"/>
      <c r="P8" s="535"/>
      <c r="Q8" s="535"/>
      <c r="R8" s="535"/>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35"/>
      <c r="P9" s="535"/>
      <c r="Q9" s="535"/>
      <c r="R9" s="535"/>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35"/>
      <c r="P10" s="535"/>
      <c r="Q10" s="535"/>
      <c r="R10" s="535"/>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35"/>
      <c r="P11" s="535"/>
      <c r="Q11" s="535"/>
      <c r="R11" s="535"/>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35"/>
      <c r="P12" s="535"/>
      <c r="Q12" s="535"/>
      <c r="R12" s="535"/>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35"/>
      <c r="P13" s="535"/>
      <c r="Q13" s="535"/>
      <c r="R13" s="535"/>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35"/>
      <c r="P14" s="535"/>
      <c r="Q14" s="535"/>
      <c r="R14" s="535"/>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35"/>
      <c r="P15" s="535"/>
      <c r="Q15" s="535"/>
      <c r="R15" s="535"/>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534"/>
      <c r="P16" s="534"/>
      <c r="Q16" s="534"/>
      <c r="R16" s="534"/>
      <c r="S16" s="7"/>
      <c r="T16" s="15"/>
      <c r="U16" s="15"/>
      <c r="V16" s="15"/>
      <c r="W16" s="1"/>
      <c r="X16" s="16"/>
      <c r="Y16" s="16"/>
      <c r="Z16" s="1"/>
    </row>
    <row r="17" spans="1:27" ht="20.25"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0.25"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141" t="s">
        <v>934</v>
      </c>
      <c r="Z18" s="1"/>
    </row>
    <row r="19" spans="1:27" ht="20.25"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142" t="s">
        <v>935</v>
      </c>
      <c r="Z19" s="1"/>
    </row>
    <row r="20" spans="1:27" ht="2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ht="24" thickBot="1" x14ac:dyDescent="0.3">
      <c r="A21" s="17"/>
      <c r="B21" s="18"/>
      <c r="C21" s="18"/>
      <c r="D21" s="18"/>
      <c r="E21" s="19"/>
      <c r="F21" s="20"/>
      <c r="G21" s="21"/>
      <c r="H21" s="21"/>
      <c r="I21" s="20"/>
      <c r="J21" s="20"/>
      <c r="K21" s="20"/>
      <c r="L21" s="20"/>
      <c r="M21" s="20"/>
      <c r="N21" s="20"/>
      <c r="O21" s="536"/>
      <c r="P21" s="536"/>
      <c r="Q21" s="536"/>
      <c r="R21" s="536"/>
      <c r="S21" s="219"/>
      <c r="T21" s="22"/>
      <c r="U21" s="22"/>
      <c r="V21" s="20"/>
      <c r="W21" s="20"/>
      <c r="X21" s="21"/>
    </row>
    <row r="22" spans="1:27" ht="21" thickBot="1" x14ac:dyDescent="0.3">
      <c r="A22" s="794" t="s">
        <v>59</v>
      </c>
      <c r="B22" s="795"/>
      <c r="C22" s="796"/>
      <c r="D22" s="23"/>
      <c r="E22" s="808" t="str">
        <f>CONCATENATE("INFORME DE SEGUIMIENTO DEL PROCESO ",A23)</f>
        <v>INFORME DE SEGUIMIENTO DEL PROCESO GESTIÓN FINANCIERA</v>
      </c>
      <c r="F22" s="809"/>
      <c r="G22" s="21"/>
      <c r="H22" s="800" t="s">
        <v>60</v>
      </c>
      <c r="I22" s="801"/>
      <c r="J22" s="802"/>
      <c r="K22" s="83"/>
      <c r="L22" s="84"/>
      <c r="M22" s="84"/>
      <c r="N22" s="84"/>
      <c r="O22" s="84"/>
      <c r="P22" s="84"/>
      <c r="Q22" s="87"/>
      <c r="R22" s="87"/>
      <c r="S22" s="87"/>
      <c r="T22" s="87"/>
      <c r="U22" s="87"/>
      <c r="V22" s="169"/>
      <c r="W22" s="87"/>
      <c r="X22" s="86"/>
    </row>
    <row r="23" spans="1:27" ht="36.75" thickBot="1" x14ac:dyDescent="0.3">
      <c r="A23" s="810" t="s">
        <v>54</v>
      </c>
      <c r="B23" s="811"/>
      <c r="C23" s="812"/>
      <c r="D23" s="23"/>
      <c r="E23" s="93" t="s">
        <v>144</v>
      </c>
      <c r="F23" s="94">
        <f>COUNTA(E31:E32)</f>
        <v>0</v>
      </c>
      <c r="G23" s="21"/>
      <c r="H23" s="803" t="s">
        <v>66</v>
      </c>
      <c r="I23" s="804"/>
      <c r="J23" s="94">
        <f>COUNTIF(I31:I43,"Acción correctiva")</f>
        <v>0</v>
      </c>
      <c r="K23" s="88"/>
      <c r="L23" s="84"/>
      <c r="M23" s="84"/>
      <c r="N23" s="84"/>
      <c r="O23" s="84"/>
      <c r="P23" s="84"/>
      <c r="Q23" s="87"/>
      <c r="R23" s="87"/>
      <c r="S23" s="87"/>
      <c r="T23" s="87"/>
      <c r="U23" s="86"/>
      <c r="V23" s="170"/>
      <c r="W23" s="23"/>
      <c r="X23" s="86"/>
    </row>
    <row r="24" spans="1:27" ht="39.75" customHeight="1" thickBot="1" x14ac:dyDescent="0.4">
      <c r="A24" s="27"/>
      <c r="B24" s="23"/>
      <c r="C24" s="23"/>
      <c r="D24" s="28"/>
      <c r="E24" s="95" t="s">
        <v>61</v>
      </c>
      <c r="F24" s="96">
        <f>COUNTA(H31:H32)</f>
        <v>0</v>
      </c>
      <c r="G24" s="24"/>
      <c r="H24" s="805" t="s">
        <v>149</v>
      </c>
      <c r="I24" s="806"/>
      <c r="J24" s="99">
        <f>COUNTIF(I31:I43,"Acción Preventiva y/o de mejora")</f>
        <v>0</v>
      </c>
      <c r="K24" s="88"/>
      <c r="L24" s="84"/>
      <c r="M24" s="84"/>
      <c r="N24" s="84"/>
      <c r="O24" s="84"/>
      <c r="P24" s="84"/>
      <c r="Q24" s="87"/>
      <c r="R24" s="88"/>
      <c r="S24" s="88"/>
      <c r="T24" s="88"/>
      <c r="U24" s="86"/>
      <c r="V24" s="170"/>
      <c r="W24" s="23"/>
      <c r="X24" s="86"/>
    </row>
    <row r="25" spans="1:27" ht="39.75" customHeight="1" x14ac:dyDescent="0.35">
      <c r="A25" s="27"/>
      <c r="B25" s="23"/>
      <c r="C25" s="23"/>
      <c r="D25" s="33"/>
      <c r="E25" s="97" t="s">
        <v>145</v>
      </c>
      <c r="F25" s="96">
        <f>COUNTIF(W31:W32, "Vencida")</f>
        <v>0</v>
      </c>
      <c r="G25" s="24"/>
      <c r="H25" s="807"/>
      <c r="I25" s="807"/>
      <c r="J25" s="89"/>
      <c r="K25" s="88"/>
      <c r="L25" s="84"/>
      <c r="M25" s="84"/>
      <c r="N25" s="84"/>
      <c r="O25" s="84"/>
      <c r="P25" s="84"/>
      <c r="Q25" s="87"/>
      <c r="R25" s="88"/>
      <c r="S25" s="88"/>
      <c r="T25" s="88"/>
      <c r="U25" s="86"/>
      <c r="V25" s="170"/>
      <c r="W25" s="23"/>
      <c r="X25" s="47"/>
    </row>
    <row r="26" spans="1:27" ht="39.75" customHeight="1" x14ac:dyDescent="0.35">
      <c r="A26" s="27"/>
      <c r="B26" s="23"/>
      <c r="C26" s="23"/>
      <c r="D26" s="28"/>
      <c r="E26" s="97" t="s">
        <v>146</v>
      </c>
      <c r="F26" s="265">
        <f>COUNTIF(W31:W32, "En ejecución")</f>
        <v>0</v>
      </c>
      <c r="G26" s="24"/>
      <c r="H26" s="807"/>
      <c r="I26" s="807"/>
      <c r="J26" s="246"/>
      <c r="K26" s="89"/>
      <c r="L26" s="84"/>
      <c r="M26" s="84"/>
      <c r="N26" s="84"/>
      <c r="O26" s="84"/>
      <c r="P26" s="84"/>
      <c r="Q26" s="87"/>
      <c r="R26" s="88"/>
      <c r="S26" s="88"/>
      <c r="T26" s="88"/>
      <c r="U26" s="86"/>
      <c r="V26" s="170"/>
      <c r="W26" s="23"/>
      <c r="X26" s="47"/>
    </row>
    <row r="27" spans="1:27" ht="30.75" customHeight="1" thickBot="1" x14ac:dyDescent="0.4">
      <c r="A27" s="27"/>
      <c r="B27" s="23"/>
      <c r="C27" s="23"/>
      <c r="D27" s="33"/>
      <c r="E27" s="98" t="s">
        <v>148</v>
      </c>
      <c r="F27" s="99">
        <f>COUNTIF(W31:W32, "Cerrada")</f>
        <v>0</v>
      </c>
      <c r="G27" s="24"/>
      <c r="H27" s="25"/>
      <c r="I27" s="85"/>
      <c r="J27" s="84"/>
      <c r="K27" s="84"/>
      <c r="L27" s="84"/>
      <c r="M27" s="84"/>
      <c r="N27" s="84"/>
      <c r="O27" s="84"/>
      <c r="P27" s="84"/>
      <c r="Q27" s="87"/>
      <c r="R27" s="88"/>
      <c r="S27" s="88"/>
      <c r="T27" s="88"/>
      <c r="U27" s="86"/>
      <c r="V27" s="170"/>
      <c r="W27" s="23"/>
      <c r="X27" s="47"/>
    </row>
    <row r="28" spans="1:27" ht="24.75" thickBot="1" x14ac:dyDescent="0.4">
      <c r="A28" s="27"/>
      <c r="B28" s="23"/>
      <c r="C28" s="23"/>
      <c r="D28" s="23"/>
      <c r="E28" s="79"/>
      <c r="F28" s="80"/>
      <c r="G28" s="24"/>
      <c r="H28" s="25"/>
      <c r="I28" s="81"/>
      <c r="J28" s="82"/>
      <c r="K28" s="81"/>
      <c r="L28" s="82"/>
      <c r="M28" s="92"/>
      <c r="N28" s="26"/>
      <c r="O28" s="537"/>
      <c r="P28" s="537"/>
      <c r="Q28" s="537"/>
      <c r="R28" s="536"/>
      <c r="S28" s="219"/>
      <c r="T28" s="20"/>
      <c r="U28" s="20"/>
      <c r="V28" s="20"/>
      <c r="W28" s="20"/>
      <c r="X28" s="20"/>
    </row>
    <row r="29" spans="1:27" s="73" customFormat="1" ht="24"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4.5"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829" t="s">
        <v>86</v>
      </c>
      <c r="X30" s="541" t="s">
        <v>155</v>
      </c>
      <c r="Y30" s="74"/>
      <c r="Z30" s="78"/>
      <c r="AA30" s="78"/>
    </row>
    <row r="31" spans="1:27" s="55" customFormat="1" ht="25.5" customHeight="1" x14ac:dyDescent="0.2">
      <c r="A31" s="571"/>
      <c r="B31" s="234"/>
      <c r="C31" s="234"/>
      <c r="D31" s="235"/>
      <c r="E31" s="225"/>
      <c r="F31" s="234"/>
      <c r="G31" s="225"/>
      <c r="H31" s="163"/>
      <c r="I31" s="162"/>
      <c r="J31" s="566"/>
      <c r="K31" s="571"/>
      <c r="L31" s="224"/>
      <c r="M31" s="224"/>
      <c r="N31" s="224"/>
      <c r="O31" s="677"/>
      <c r="P31" s="672"/>
      <c r="Q31" s="672"/>
      <c r="R31" s="673"/>
      <c r="S31" s="400"/>
      <c r="T31" s="189"/>
      <c r="U31" s="569"/>
      <c r="V31" s="570"/>
      <c r="W31" s="567"/>
      <c r="X31" s="570"/>
    </row>
    <row r="36" spans="1:26" x14ac:dyDescent="0.25">
      <c r="A36" s="1"/>
      <c r="B36" s="1"/>
      <c r="C36" s="1"/>
      <c r="D36" s="1"/>
      <c r="E36" s="16"/>
      <c r="F36" s="1"/>
      <c r="G36" s="266"/>
      <c r="H36" s="266"/>
      <c r="I36" s="1"/>
      <c r="J36" s="1"/>
      <c r="K36" s="1"/>
      <c r="L36" s="1"/>
      <c r="M36" s="1"/>
      <c r="N36" s="1"/>
      <c r="S36" s="1"/>
      <c r="T36" s="15"/>
      <c r="U36" s="15"/>
      <c r="W36" s="13"/>
      <c r="X36" s="16"/>
      <c r="Y36" s="1"/>
      <c r="Z36" s="1"/>
    </row>
    <row r="37" spans="1:26" x14ac:dyDescent="0.25">
      <c r="A37" s="1"/>
      <c r="B37" s="1"/>
      <c r="C37" s="1"/>
      <c r="D37" s="1"/>
      <c r="E37" s="16"/>
      <c r="F37" s="1"/>
      <c r="G37" s="16"/>
      <c r="H37" s="16"/>
      <c r="I37" s="1"/>
      <c r="J37" s="1"/>
      <c r="K37" s="1"/>
      <c r="L37" s="1"/>
      <c r="M37" s="1"/>
      <c r="N37" s="1"/>
      <c r="S37" s="1"/>
      <c r="T37" s="15"/>
      <c r="U37" s="15"/>
      <c r="W37" s="13"/>
      <c r="X37" s="16"/>
      <c r="Y37" s="1"/>
      <c r="Z37" s="1"/>
    </row>
    <row r="38" spans="1:26" x14ac:dyDescent="0.25">
      <c r="A38" s="1"/>
      <c r="B38" s="1"/>
      <c r="C38" s="1"/>
      <c r="D38" s="1"/>
      <c r="E38" s="16"/>
      <c r="F38" s="1"/>
      <c r="G38" s="16"/>
      <c r="H38" s="16"/>
      <c r="I38" s="1"/>
      <c r="J38" s="1"/>
      <c r="K38" s="1"/>
      <c r="L38" s="1"/>
      <c r="M38" s="1"/>
      <c r="N38" s="1"/>
      <c r="S38" s="1"/>
      <c r="T38" s="15"/>
      <c r="U38" s="15"/>
      <c r="W38" s="13"/>
      <c r="X38" s="16"/>
      <c r="Y38" s="1"/>
      <c r="Z38" s="1"/>
    </row>
    <row r="39" spans="1:26" x14ac:dyDescent="0.25">
      <c r="A39" s="1"/>
      <c r="B39" s="1"/>
      <c r="C39" s="1"/>
      <c r="D39" s="1"/>
      <c r="E39" s="16"/>
      <c r="F39" s="1"/>
      <c r="G39" s="16"/>
      <c r="H39" s="16"/>
      <c r="I39" s="1"/>
      <c r="J39" s="1"/>
      <c r="K39" s="1"/>
      <c r="L39" s="1"/>
      <c r="M39" s="1"/>
      <c r="N39" s="1"/>
      <c r="S39" s="1"/>
      <c r="T39" s="15"/>
      <c r="U39" s="15"/>
      <c r="W39" s="13"/>
      <c r="X39" s="16"/>
      <c r="Y39" s="1"/>
      <c r="Z39" s="1"/>
    </row>
    <row r="40" spans="1:26" x14ac:dyDescent="0.25">
      <c r="A40" s="1"/>
      <c r="B40" s="1"/>
      <c r="C40" s="1"/>
      <c r="D40" s="1"/>
      <c r="E40" s="16"/>
      <c r="F40" s="1"/>
      <c r="G40" s="16"/>
      <c r="H40" s="16"/>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
      <c r="F64" s="1"/>
      <c r="G64" s="1"/>
      <c r="H64" s="1"/>
      <c r="I64" s="1"/>
      <c r="J64" s="1"/>
      <c r="K64" s="1"/>
      <c r="L64" s="1"/>
      <c r="M64" s="1"/>
      <c r="N64" s="1"/>
      <c r="S64" s="1"/>
      <c r="T64" s="1"/>
      <c r="U64" s="1"/>
      <c r="W64" s="13"/>
      <c r="X64" s="1"/>
      <c r="Y64" s="1"/>
      <c r="Z64" s="1"/>
    </row>
    <row r="65" spans="23:23" x14ac:dyDescent="0.25">
      <c r="W65" s="13"/>
    </row>
    <row r="66" spans="23:23" x14ac:dyDescent="0.25">
      <c r="W66" s="13"/>
    </row>
    <row r="67" spans="23:23" x14ac:dyDescent="0.25">
      <c r="W67" s="13"/>
    </row>
    <row r="68" spans="23:23" x14ac:dyDescent="0.25">
      <c r="W68" s="13"/>
    </row>
    <row r="69" spans="23:23" x14ac:dyDescent="0.25">
      <c r="W69" s="13"/>
    </row>
    <row r="70" spans="23:23" x14ac:dyDescent="0.25">
      <c r="W70" s="13"/>
    </row>
    <row r="71" spans="23:23" x14ac:dyDescent="0.25">
      <c r="W71" s="13"/>
    </row>
    <row r="72" spans="23:23" x14ac:dyDescent="0.25">
      <c r="W72" s="13"/>
    </row>
    <row r="73" spans="23:23" x14ac:dyDescent="0.25">
      <c r="W73" s="13"/>
    </row>
    <row r="74" spans="23:23" x14ac:dyDescent="0.25">
      <c r="W74" s="13"/>
    </row>
    <row r="75" spans="23:23" x14ac:dyDescent="0.25">
      <c r="W75" s="13"/>
    </row>
    <row r="76" spans="23:23" x14ac:dyDescent="0.25">
      <c r="W76" s="13"/>
    </row>
    <row r="77" spans="23:23" x14ac:dyDescent="0.25">
      <c r="W77" s="13"/>
    </row>
    <row r="78" spans="23:23" x14ac:dyDescent="0.25">
      <c r="W78" s="13"/>
    </row>
    <row r="79" spans="23:23" x14ac:dyDescent="0.25">
      <c r="W79" s="13"/>
    </row>
    <row r="80" spans="23:23"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sheetData>
  <protectedRanges>
    <protectedRange sqref="O31:Q31 S31" name="Rango1" securityDescriptor="O:WDG:WDD:(A;;CC;;;S-1-5-21-1528164968-1790463351-673733271-1117)"/>
  </protectedRanges>
  <mergeCells count="16">
    <mergeCell ref="H29:N29"/>
    <mergeCell ref="O31:R31"/>
    <mergeCell ref="A17:C20"/>
    <mergeCell ref="D17:W20"/>
    <mergeCell ref="A22:C22"/>
    <mergeCell ref="E22:F22"/>
    <mergeCell ref="H22:J22"/>
    <mergeCell ref="A23:C23"/>
    <mergeCell ref="H23:I23"/>
    <mergeCell ref="H24:I24"/>
    <mergeCell ref="H25:I25"/>
    <mergeCell ref="H26:I26"/>
    <mergeCell ref="O29:S29"/>
    <mergeCell ref="T29:X29"/>
    <mergeCell ref="O30:R30"/>
    <mergeCell ref="A29:G29"/>
  </mergeCells>
  <conditionalFormatting sqref="W31">
    <cfRule type="containsText" dxfId="20" priority="1" stopIfTrue="1" operator="containsText" text="Cerrada">
      <formula>NOT(ISERROR(SEARCH("Cerrada",W31)))</formula>
    </cfRule>
    <cfRule type="containsText" dxfId="19" priority="2" stopIfTrue="1" operator="containsText" text="En ejecución">
      <formula>NOT(ISERROR(SEARCH("En ejecución",W31)))</formula>
    </cfRule>
    <cfRule type="containsText" dxfId="18" priority="3" stopIfTrue="1" operator="containsText" text="Vencida">
      <formula>NOT(ISERROR(SEARCH("Vencida",W31)))</formula>
    </cfRule>
  </conditionalFormatting>
  <dataValidations count="7">
    <dataValidation type="list" allowBlank="1" showErrorMessage="1" sqref="A65530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A131066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A196602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A262138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A327674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A393210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A458746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A524282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A589818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A655354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A720890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A786426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A851962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A917498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A983034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WVI983034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5:B65569 IX65565:IX65569 ST65565:ST65569 ACP65565:ACP65569 AML65565:AML65569 AWH65565:AWH65569 BGD65565:BGD65569 BPZ65565:BPZ65569 BZV65565:BZV65569 CJR65565:CJR65569 CTN65565:CTN65569 DDJ65565:DDJ65569 DNF65565:DNF65569 DXB65565:DXB65569 EGX65565:EGX65569 EQT65565:EQT65569 FAP65565:FAP65569 FKL65565:FKL65569 FUH65565:FUH65569 GED65565:GED65569 GNZ65565:GNZ65569 GXV65565:GXV65569 HHR65565:HHR65569 HRN65565:HRN65569 IBJ65565:IBJ65569 ILF65565:ILF65569 IVB65565:IVB65569 JEX65565:JEX65569 JOT65565:JOT65569 JYP65565:JYP65569 KIL65565:KIL65569 KSH65565:KSH65569 LCD65565:LCD65569 LLZ65565:LLZ65569 LVV65565:LVV65569 MFR65565:MFR65569 MPN65565:MPN65569 MZJ65565:MZJ65569 NJF65565:NJF65569 NTB65565:NTB65569 OCX65565:OCX65569 OMT65565:OMT65569 OWP65565:OWP65569 PGL65565:PGL65569 PQH65565:PQH65569 QAD65565:QAD65569 QJZ65565:QJZ65569 QTV65565:QTV65569 RDR65565:RDR65569 RNN65565:RNN65569 RXJ65565:RXJ65569 SHF65565:SHF65569 SRB65565:SRB65569 TAX65565:TAX65569 TKT65565:TKT65569 TUP65565:TUP65569 UEL65565:UEL65569 UOH65565:UOH65569 UYD65565:UYD65569 VHZ65565:VHZ65569 VRV65565:VRV65569 WBR65565:WBR65569 WLN65565:WLN65569 WVJ65565:WVJ65569 B131101:B131105 IX131101:IX131105 ST131101:ST131105 ACP131101:ACP131105 AML131101:AML131105 AWH131101:AWH131105 BGD131101:BGD131105 BPZ131101:BPZ131105 BZV131101:BZV131105 CJR131101:CJR131105 CTN131101:CTN131105 DDJ131101:DDJ131105 DNF131101:DNF131105 DXB131101:DXB131105 EGX131101:EGX131105 EQT131101:EQT131105 FAP131101:FAP131105 FKL131101:FKL131105 FUH131101:FUH131105 GED131101:GED131105 GNZ131101:GNZ131105 GXV131101:GXV131105 HHR131101:HHR131105 HRN131101:HRN131105 IBJ131101:IBJ131105 ILF131101:ILF131105 IVB131101:IVB131105 JEX131101:JEX131105 JOT131101:JOT131105 JYP131101:JYP131105 KIL131101:KIL131105 KSH131101:KSH131105 LCD131101:LCD131105 LLZ131101:LLZ131105 LVV131101:LVV131105 MFR131101:MFR131105 MPN131101:MPN131105 MZJ131101:MZJ131105 NJF131101:NJF131105 NTB131101:NTB131105 OCX131101:OCX131105 OMT131101:OMT131105 OWP131101:OWP131105 PGL131101:PGL131105 PQH131101:PQH131105 QAD131101:QAD131105 QJZ131101:QJZ131105 QTV131101:QTV131105 RDR131101:RDR131105 RNN131101:RNN131105 RXJ131101:RXJ131105 SHF131101:SHF131105 SRB131101:SRB131105 TAX131101:TAX131105 TKT131101:TKT131105 TUP131101:TUP131105 UEL131101:UEL131105 UOH131101:UOH131105 UYD131101:UYD131105 VHZ131101:VHZ131105 VRV131101:VRV131105 WBR131101:WBR131105 WLN131101:WLN131105 WVJ131101:WVJ131105 B196637:B196641 IX196637:IX196641 ST196637:ST196641 ACP196637:ACP196641 AML196637:AML196641 AWH196637:AWH196641 BGD196637:BGD196641 BPZ196637:BPZ196641 BZV196637:BZV196641 CJR196637:CJR196641 CTN196637:CTN196641 DDJ196637:DDJ196641 DNF196637:DNF196641 DXB196637:DXB196641 EGX196637:EGX196641 EQT196637:EQT196641 FAP196637:FAP196641 FKL196637:FKL196641 FUH196637:FUH196641 GED196637:GED196641 GNZ196637:GNZ196641 GXV196637:GXV196641 HHR196637:HHR196641 HRN196637:HRN196641 IBJ196637:IBJ196641 ILF196637:ILF196641 IVB196637:IVB196641 JEX196637:JEX196641 JOT196637:JOT196641 JYP196637:JYP196641 KIL196637:KIL196641 KSH196637:KSH196641 LCD196637:LCD196641 LLZ196637:LLZ196641 LVV196637:LVV196641 MFR196637:MFR196641 MPN196637:MPN196641 MZJ196637:MZJ196641 NJF196637:NJF196641 NTB196637:NTB196641 OCX196637:OCX196641 OMT196637:OMT196641 OWP196637:OWP196641 PGL196637:PGL196641 PQH196637:PQH196641 QAD196637:QAD196641 QJZ196637:QJZ196641 QTV196637:QTV196641 RDR196637:RDR196641 RNN196637:RNN196641 RXJ196637:RXJ196641 SHF196637:SHF196641 SRB196637:SRB196641 TAX196637:TAX196641 TKT196637:TKT196641 TUP196637:TUP196641 UEL196637:UEL196641 UOH196637:UOH196641 UYD196637:UYD196641 VHZ196637:VHZ196641 VRV196637:VRV196641 WBR196637:WBR196641 WLN196637:WLN196641 WVJ196637:WVJ196641 B262173:B262177 IX262173:IX262177 ST262173:ST262177 ACP262173:ACP262177 AML262173:AML262177 AWH262173:AWH262177 BGD262173:BGD262177 BPZ262173:BPZ262177 BZV262173:BZV262177 CJR262173:CJR262177 CTN262173:CTN262177 DDJ262173:DDJ262177 DNF262173:DNF262177 DXB262173:DXB262177 EGX262173:EGX262177 EQT262173:EQT262177 FAP262173:FAP262177 FKL262173:FKL262177 FUH262173:FUH262177 GED262173:GED262177 GNZ262173:GNZ262177 GXV262173:GXV262177 HHR262173:HHR262177 HRN262173:HRN262177 IBJ262173:IBJ262177 ILF262173:ILF262177 IVB262173:IVB262177 JEX262173:JEX262177 JOT262173:JOT262177 JYP262173:JYP262177 KIL262173:KIL262177 KSH262173:KSH262177 LCD262173:LCD262177 LLZ262173:LLZ262177 LVV262173:LVV262177 MFR262173:MFR262177 MPN262173:MPN262177 MZJ262173:MZJ262177 NJF262173:NJF262177 NTB262173:NTB262177 OCX262173:OCX262177 OMT262173:OMT262177 OWP262173:OWP262177 PGL262173:PGL262177 PQH262173:PQH262177 QAD262173:QAD262177 QJZ262173:QJZ262177 QTV262173:QTV262177 RDR262173:RDR262177 RNN262173:RNN262177 RXJ262173:RXJ262177 SHF262173:SHF262177 SRB262173:SRB262177 TAX262173:TAX262177 TKT262173:TKT262177 TUP262173:TUP262177 UEL262173:UEL262177 UOH262173:UOH262177 UYD262173:UYD262177 VHZ262173:VHZ262177 VRV262173:VRV262177 WBR262173:WBR262177 WLN262173:WLN262177 WVJ262173:WVJ262177 B327709:B327713 IX327709:IX327713 ST327709:ST327713 ACP327709:ACP327713 AML327709:AML327713 AWH327709:AWH327713 BGD327709:BGD327713 BPZ327709:BPZ327713 BZV327709:BZV327713 CJR327709:CJR327713 CTN327709:CTN327713 DDJ327709:DDJ327713 DNF327709:DNF327713 DXB327709:DXB327713 EGX327709:EGX327713 EQT327709:EQT327713 FAP327709:FAP327713 FKL327709:FKL327713 FUH327709:FUH327713 GED327709:GED327713 GNZ327709:GNZ327713 GXV327709:GXV327713 HHR327709:HHR327713 HRN327709:HRN327713 IBJ327709:IBJ327713 ILF327709:ILF327713 IVB327709:IVB327713 JEX327709:JEX327713 JOT327709:JOT327713 JYP327709:JYP327713 KIL327709:KIL327713 KSH327709:KSH327713 LCD327709:LCD327713 LLZ327709:LLZ327713 LVV327709:LVV327713 MFR327709:MFR327713 MPN327709:MPN327713 MZJ327709:MZJ327713 NJF327709:NJF327713 NTB327709:NTB327713 OCX327709:OCX327713 OMT327709:OMT327713 OWP327709:OWP327713 PGL327709:PGL327713 PQH327709:PQH327713 QAD327709:QAD327713 QJZ327709:QJZ327713 QTV327709:QTV327713 RDR327709:RDR327713 RNN327709:RNN327713 RXJ327709:RXJ327713 SHF327709:SHF327713 SRB327709:SRB327713 TAX327709:TAX327713 TKT327709:TKT327713 TUP327709:TUP327713 UEL327709:UEL327713 UOH327709:UOH327713 UYD327709:UYD327713 VHZ327709:VHZ327713 VRV327709:VRV327713 WBR327709:WBR327713 WLN327709:WLN327713 WVJ327709:WVJ327713 B393245:B393249 IX393245:IX393249 ST393245:ST393249 ACP393245:ACP393249 AML393245:AML393249 AWH393245:AWH393249 BGD393245:BGD393249 BPZ393245:BPZ393249 BZV393245:BZV393249 CJR393245:CJR393249 CTN393245:CTN393249 DDJ393245:DDJ393249 DNF393245:DNF393249 DXB393245:DXB393249 EGX393245:EGX393249 EQT393245:EQT393249 FAP393245:FAP393249 FKL393245:FKL393249 FUH393245:FUH393249 GED393245:GED393249 GNZ393245:GNZ393249 GXV393245:GXV393249 HHR393245:HHR393249 HRN393245:HRN393249 IBJ393245:IBJ393249 ILF393245:ILF393249 IVB393245:IVB393249 JEX393245:JEX393249 JOT393245:JOT393249 JYP393245:JYP393249 KIL393245:KIL393249 KSH393245:KSH393249 LCD393245:LCD393249 LLZ393245:LLZ393249 LVV393245:LVV393249 MFR393245:MFR393249 MPN393245:MPN393249 MZJ393245:MZJ393249 NJF393245:NJF393249 NTB393245:NTB393249 OCX393245:OCX393249 OMT393245:OMT393249 OWP393245:OWP393249 PGL393245:PGL393249 PQH393245:PQH393249 QAD393245:QAD393249 QJZ393245:QJZ393249 QTV393245:QTV393249 RDR393245:RDR393249 RNN393245:RNN393249 RXJ393245:RXJ393249 SHF393245:SHF393249 SRB393245:SRB393249 TAX393245:TAX393249 TKT393245:TKT393249 TUP393245:TUP393249 UEL393245:UEL393249 UOH393245:UOH393249 UYD393245:UYD393249 VHZ393245:VHZ393249 VRV393245:VRV393249 WBR393245:WBR393249 WLN393245:WLN393249 WVJ393245:WVJ393249 B458781:B458785 IX458781:IX458785 ST458781:ST458785 ACP458781:ACP458785 AML458781:AML458785 AWH458781:AWH458785 BGD458781:BGD458785 BPZ458781:BPZ458785 BZV458781:BZV458785 CJR458781:CJR458785 CTN458781:CTN458785 DDJ458781:DDJ458785 DNF458781:DNF458785 DXB458781:DXB458785 EGX458781:EGX458785 EQT458781:EQT458785 FAP458781:FAP458785 FKL458781:FKL458785 FUH458781:FUH458785 GED458781:GED458785 GNZ458781:GNZ458785 GXV458781:GXV458785 HHR458781:HHR458785 HRN458781:HRN458785 IBJ458781:IBJ458785 ILF458781:ILF458785 IVB458781:IVB458785 JEX458781:JEX458785 JOT458781:JOT458785 JYP458781:JYP458785 KIL458781:KIL458785 KSH458781:KSH458785 LCD458781:LCD458785 LLZ458781:LLZ458785 LVV458781:LVV458785 MFR458781:MFR458785 MPN458781:MPN458785 MZJ458781:MZJ458785 NJF458781:NJF458785 NTB458781:NTB458785 OCX458781:OCX458785 OMT458781:OMT458785 OWP458781:OWP458785 PGL458781:PGL458785 PQH458781:PQH458785 QAD458781:QAD458785 QJZ458781:QJZ458785 QTV458781:QTV458785 RDR458781:RDR458785 RNN458781:RNN458785 RXJ458781:RXJ458785 SHF458781:SHF458785 SRB458781:SRB458785 TAX458781:TAX458785 TKT458781:TKT458785 TUP458781:TUP458785 UEL458781:UEL458785 UOH458781:UOH458785 UYD458781:UYD458785 VHZ458781:VHZ458785 VRV458781:VRV458785 WBR458781:WBR458785 WLN458781:WLN458785 WVJ458781:WVJ458785 B524317:B524321 IX524317:IX524321 ST524317:ST524321 ACP524317:ACP524321 AML524317:AML524321 AWH524317:AWH524321 BGD524317:BGD524321 BPZ524317:BPZ524321 BZV524317:BZV524321 CJR524317:CJR524321 CTN524317:CTN524321 DDJ524317:DDJ524321 DNF524317:DNF524321 DXB524317:DXB524321 EGX524317:EGX524321 EQT524317:EQT524321 FAP524317:FAP524321 FKL524317:FKL524321 FUH524317:FUH524321 GED524317:GED524321 GNZ524317:GNZ524321 GXV524317:GXV524321 HHR524317:HHR524321 HRN524317:HRN524321 IBJ524317:IBJ524321 ILF524317:ILF524321 IVB524317:IVB524321 JEX524317:JEX524321 JOT524317:JOT524321 JYP524317:JYP524321 KIL524317:KIL524321 KSH524317:KSH524321 LCD524317:LCD524321 LLZ524317:LLZ524321 LVV524317:LVV524321 MFR524317:MFR524321 MPN524317:MPN524321 MZJ524317:MZJ524321 NJF524317:NJF524321 NTB524317:NTB524321 OCX524317:OCX524321 OMT524317:OMT524321 OWP524317:OWP524321 PGL524317:PGL524321 PQH524317:PQH524321 QAD524317:QAD524321 QJZ524317:QJZ524321 QTV524317:QTV524321 RDR524317:RDR524321 RNN524317:RNN524321 RXJ524317:RXJ524321 SHF524317:SHF524321 SRB524317:SRB524321 TAX524317:TAX524321 TKT524317:TKT524321 TUP524317:TUP524321 UEL524317:UEL524321 UOH524317:UOH524321 UYD524317:UYD524321 VHZ524317:VHZ524321 VRV524317:VRV524321 WBR524317:WBR524321 WLN524317:WLN524321 WVJ524317:WVJ524321 B589853:B589857 IX589853:IX589857 ST589853:ST589857 ACP589853:ACP589857 AML589853:AML589857 AWH589853:AWH589857 BGD589853:BGD589857 BPZ589853:BPZ589857 BZV589853:BZV589857 CJR589853:CJR589857 CTN589853:CTN589857 DDJ589853:DDJ589857 DNF589853:DNF589857 DXB589853:DXB589857 EGX589853:EGX589857 EQT589853:EQT589857 FAP589853:FAP589857 FKL589853:FKL589857 FUH589853:FUH589857 GED589853:GED589857 GNZ589853:GNZ589857 GXV589853:GXV589857 HHR589853:HHR589857 HRN589853:HRN589857 IBJ589853:IBJ589857 ILF589853:ILF589857 IVB589853:IVB589857 JEX589853:JEX589857 JOT589853:JOT589857 JYP589853:JYP589857 KIL589853:KIL589857 KSH589853:KSH589857 LCD589853:LCD589857 LLZ589853:LLZ589857 LVV589853:LVV589857 MFR589853:MFR589857 MPN589853:MPN589857 MZJ589853:MZJ589857 NJF589853:NJF589857 NTB589853:NTB589857 OCX589853:OCX589857 OMT589853:OMT589857 OWP589853:OWP589857 PGL589853:PGL589857 PQH589853:PQH589857 QAD589853:QAD589857 QJZ589853:QJZ589857 QTV589853:QTV589857 RDR589853:RDR589857 RNN589853:RNN589857 RXJ589853:RXJ589857 SHF589853:SHF589857 SRB589853:SRB589857 TAX589853:TAX589857 TKT589853:TKT589857 TUP589853:TUP589857 UEL589853:UEL589857 UOH589853:UOH589857 UYD589853:UYD589857 VHZ589853:VHZ589857 VRV589853:VRV589857 WBR589853:WBR589857 WLN589853:WLN589857 WVJ589853:WVJ589857 B655389:B655393 IX655389:IX655393 ST655389:ST655393 ACP655389:ACP655393 AML655389:AML655393 AWH655389:AWH655393 BGD655389:BGD655393 BPZ655389:BPZ655393 BZV655389:BZV655393 CJR655389:CJR655393 CTN655389:CTN655393 DDJ655389:DDJ655393 DNF655389:DNF655393 DXB655389:DXB655393 EGX655389:EGX655393 EQT655389:EQT655393 FAP655389:FAP655393 FKL655389:FKL655393 FUH655389:FUH655393 GED655389:GED655393 GNZ655389:GNZ655393 GXV655389:GXV655393 HHR655389:HHR655393 HRN655389:HRN655393 IBJ655389:IBJ655393 ILF655389:ILF655393 IVB655389:IVB655393 JEX655389:JEX655393 JOT655389:JOT655393 JYP655389:JYP655393 KIL655389:KIL655393 KSH655389:KSH655393 LCD655389:LCD655393 LLZ655389:LLZ655393 LVV655389:LVV655393 MFR655389:MFR655393 MPN655389:MPN655393 MZJ655389:MZJ655393 NJF655389:NJF655393 NTB655389:NTB655393 OCX655389:OCX655393 OMT655389:OMT655393 OWP655389:OWP655393 PGL655389:PGL655393 PQH655389:PQH655393 QAD655389:QAD655393 QJZ655389:QJZ655393 QTV655389:QTV655393 RDR655389:RDR655393 RNN655389:RNN655393 RXJ655389:RXJ655393 SHF655389:SHF655393 SRB655389:SRB655393 TAX655389:TAX655393 TKT655389:TKT655393 TUP655389:TUP655393 UEL655389:UEL655393 UOH655389:UOH655393 UYD655389:UYD655393 VHZ655389:VHZ655393 VRV655389:VRV655393 WBR655389:WBR655393 WLN655389:WLN655393 WVJ655389:WVJ655393 B720925:B720929 IX720925:IX720929 ST720925:ST720929 ACP720925:ACP720929 AML720925:AML720929 AWH720925:AWH720929 BGD720925:BGD720929 BPZ720925:BPZ720929 BZV720925:BZV720929 CJR720925:CJR720929 CTN720925:CTN720929 DDJ720925:DDJ720929 DNF720925:DNF720929 DXB720925:DXB720929 EGX720925:EGX720929 EQT720925:EQT720929 FAP720925:FAP720929 FKL720925:FKL720929 FUH720925:FUH720929 GED720925:GED720929 GNZ720925:GNZ720929 GXV720925:GXV720929 HHR720925:HHR720929 HRN720925:HRN720929 IBJ720925:IBJ720929 ILF720925:ILF720929 IVB720925:IVB720929 JEX720925:JEX720929 JOT720925:JOT720929 JYP720925:JYP720929 KIL720925:KIL720929 KSH720925:KSH720929 LCD720925:LCD720929 LLZ720925:LLZ720929 LVV720925:LVV720929 MFR720925:MFR720929 MPN720925:MPN720929 MZJ720925:MZJ720929 NJF720925:NJF720929 NTB720925:NTB720929 OCX720925:OCX720929 OMT720925:OMT720929 OWP720925:OWP720929 PGL720925:PGL720929 PQH720925:PQH720929 QAD720925:QAD720929 QJZ720925:QJZ720929 QTV720925:QTV720929 RDR720925:RDR720929 RNN720925:RNN720929 RXJ720925:RXJ720929 SHF720925:SHF720929 SRB720925:SRB720929 TAX720925:TAX720929 TKT720925:TKT720929 TUP720925:TUP720929 UEL720925:UEL720929 UOH720925:UOH720929 UYD720925:UYD720929 VHZ720925:VHZ720929 VRV720925:VRV720929 WBR720925:WBR720929 WLN720925:WLN720929 WVJ720925:WVJ720929 B786461:B786465 IX786461:IX786465 ST786461:ST786465 ACP786461:ACP786465 AML786461:AML786465 AWH786461:AWH786465 BGD786461:BGD786465 BPZ786461:BPZ786465 BZV786461:BZV786465 CJR786461:CJR786465 CTN786461:CTN786465 DDJ786461:DDJ786465 DNF786461:DNF786465 DXB786461:DXB786465 EGX786461:EGX786465 EQT786461:EQT786465 FAP786461:FAP786465 FKL786461:FKL786465 FUH786461:FUH786465 GED786461:GED786465 GNZ786461:GNZ786465 GXV786461:GXV786465 HHR786461:HHR786465 HRN786461:HRN786465 IBJ786461:IBJ786465 ILF786461:ILF786465 IVB786461:IVB786465 JEX786461:JEX786465 JOT786461:JOT786465 JYP786461:JYP786465 KIL786461:KIL786465 KSH786461:KSH786465 LCD786461:LCD786465 LLZ786461:LLZ786465 LVV786461:LVV786465 MFR786461:MFR786465 MPN786461:MPN786465 MZJ786461:MZJ786465 NJF786461:NJF786465 NTB786461:NTB786465 OCX786461:OCX786465 OMT786461:OMT786465 OWP786461:OWP786465 PGL786461:PGL786465 PQH786461:PQH786465 QAD786461:QAD786465 QJZ786461:QJZ786465 QTV786461:QTV786465 RDR786461:RDR786465 RNN786461:RNN786465 RXJ786461:RXJ786465 SHF786461:SHF786465 SRB786461:SRB786465 TAX786461:TAX786465 TKT786461:TKT786465 TUP786461:TUP786465 UEL786461:UEL786465 UOH786461:UOH786465 UYD786461:UYD786465 VHZ786461:VHZ786465 VRV786461:VRV786465 WBR786461:WBR786465 WLN786461:WLN786465 WVJ786461:WVJ786465 B851997:B852001 IX851997:IX852001 ST851997:ST852001 ACP851997:ACP852001 AML851997:AML852001 AWH851997:AWH852001 BGD851997:BGD852001 BPZ851997:BPZ852001 BZV851997:BZV852001 CJR851997:CJR852001 CTN851997:CTN852001 DDJ851997:DDJ852001 DNF851997:DNF852001 DXB851997:DXB852001 EGX851997:EGX852001 EQT851997:EQT852001 FAP851997:FAP852001 FKL851997:FKL852001 FUH851997:FUH852001 GED851997:GED852001 GNZ851997:GNZ852001 GXV851997:GXV852001 HHR851997:HHR852001 HRN851997:HRN852001 IBJ851997:IBJ852001 ILF851997:ILF852001 IVB851997:IVB852001 JEX851997:JEX852001 JOT851997:JOT852001 JYP851997:JYP852001 KIL851997:KIL852001 KSH851997:KSH852001 LCD851997:LCD852001 LLZ851997:LLZ852001 LVV851997:LVV852001 MFR851997:MFR852001 MPN851997:MPN852001 MZJ851997:MZJ852001 NJF851997:NJF852001 NTB851997:NTB852001 OCX851997:OCX852001 OMT851997:OMT852001 OWP851997:OWP852001 PGL851997:PGL852001 PQH851997:PQH852001 QAD851997:QAD852001 QJZ851997:QJZ852001 QTV851997:QTV852001 RDR851997:RDR852001 RNN851997:RNN852001 RXJ851997:RXJ852001 SHF851997:SHF852001 SRB851997:SRB852001 TAX851997:TAX852001 TKT851997:TKT852001 TUP851997:TUP852001 UEL851997:UEL852001 UOH851997:UOH852001 UYD851997:UYD852001 VHZ851997:VHZ852001 VRV851997:VRV852001 WBR851997:WBR852001 WLN851997:WLN852001 WVJ851997:WVJ852001 B917533:B917537 IX917533:IX917537 ST917533:ST917537 ACP917533:ACP917537 AML917533:AML917537 AWH917533:AWH917537 BGD917533:BGD917537 BPZ917533:BPZ917537 BZV917533:BZV917537 CJR917533:CJR917537 CTN917533:CTN917537 DDJ917533:DDJ917537 DNF917533:DNF917537 DXB917533:DXB917537 EGX917533:EGX917537 EQT917533:EQT917537 FAP917533:FAP917537 FKL917533:FKL917537 FUH917533:FUH917537 GED917533:GED917537 GNZ917533:GNZ917537 GXV917533:GXV917537 HHR917533:HHR917537 HRN917533:HRN917537 IBJ917533:IBJ917537 ILF917533:ILF917537 IVB917533:IVB917537 JEX917533:JEX917537 JOT917533:JOT917537 JYP917533:JYP917537 KIL917533:KIL917537 KSH917533:KSH917537 LCD917533:LCD917537 LLZ917533:LLZ917537 LVV917533:LVV917537 MFR917533:MFR917537 MPN917533:MPN917537 MZJ917533:MZJ917537 NJF917533:NJF917537 NTB917533:NTB917537 OCX917533:OCX917537 OMT917533:OMT917537 OWP917533:OWP917537 PGL917533:PGL917537 PQH917533:PQH917537 QAD917533:QAD917537 QJZ917533:QJZ917537 QTV917533:QTV917537 RDR917533:RDR917537 RNN917533:RNN917537 RXJ917533:RXJ917537 SHF917533:SHF917537 SRB917533:SRB917537 TAX917533:TAX917537 TKT917533:TKT917537 TUP917533:TUP917537 UEL917533:UEL917537 UOH917533:UOH917537 UYD917533:UYD917537 VHZ917533:VHZ917537 VRV917533:VRV917537 WBR917533:WBR917537 WLN917533:WLN917537 WVJ917533:WVJ917537 B983069:B983073 IX983069:IX983073 ST983069:ST983073 ACP983069:ACP983073 AML983069:AML983073 AWH983069:AWH983073 BGD983069:BGD983073 BPZ983069:BPZ983073 BZV983069:BZV983073 CJR983069:CJR983073 CTN983069:CTN983073 DDJ983069:DDJ983073 DNF983069:DNF983073 DXB983069:DXB983073 EGX983069:EGX983073 EQT983069:EQT983073 FAP983069:FAP983073 FKL983069:FKL983073 FUH983069:FUH983073 GED983069:GED983073 GNZ983069:GNZ983073 GXV983069:GXV983073 HHR983069:HHR983073 HRN983069:HRN983073 IBJ983069:IBJ983073 ILF983069:ILF983073 IVB983069:IVB983073 JEX983069:JEX983073 JOT983069:JOT983073 JYP983069:JYP983073 KIL983069:KIL983073 KSH983069:KSH983073 LCD983069:LCD983073 LLZ983069:LLZ983073 LVV983069:LVV983073 MFR983069:MFR983073 MPN983069:MPN983073 MZJ983069:MZJ983073 NJF983069:NJF983073 NTB983069:NTB983073 OCX983069:OCX983073 OMT983069:OMT983073 OWP983069:OWP983073 PGL983069:PGL983073 PQH983069:PQH983073 QAD983069:QAD983073 QJZ983069:QJZ983073 QTV983069:QTV983073 RDR983069:RDR983073 RNN983069:RNN983073 RXJ983069:RXJ983073 SHF983069:SHF983073 SRB983069:SRB983073 TAX983069:TAX983073 TKT983069:TKT983073 TUP983069:TUP983073 UEL983069:UEL983073 UOH983069:UOH983073 UYD983069:UYD983073 VHZ983069:VHZ983073 VRV983069:VRV983073 WBR983069:WBR983073 WLN983069:WLN983073 WVJ983069:WVJ983073 B31">
      <formula1>$F$2:$F$6</formula1>
    </dataValidation>
    <dataValidation type="list" allowBlank="1" showInputMessage="1" showErrorMessage="1" sqref="C65565:C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C131101:C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C196637:C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C262173:C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C327709:C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C393245:C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C458781:C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C524317:C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C589853:C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C655389:C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C720925:C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C786461:C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C851997:C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C917533:C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C983069:C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WVK983069:WVK983073 C31">
      <formula1>$D$2:$D$13</formula1>
    </dataValidation>
    <dataValidation type="list" allowBlank="1" showInputMessage="1" showErrorMessage="1" sqref="F65565:F65569 JB65565:JB65569 SX65565:SX65569 ACT65565:ACT65569 AMP65565:AMP65569 AWL65565:AWL65569 BGH65565:BGH65569 BQD65565:BQD65569 BZZ65565:BZZ65569 CJV65565:CJV65569 CTR65565:CTR65569 DDN65565:DDN65569 DNJ65565:DNJ65569 DXF65565:DXF65569 EHB65565:EHB65569 EQX65565:EQX65569 FAT65565:FAT65569 FKP65565:FKP65569 FUL65565:FUL65569 GEH65565:GEH65569 GOD65565:GOD65569 GXZ65565:GXZ65569 HHV65565:HHV65569 HRR65565:HRR65569 IBN65565:IBN65569 ILJ65565:ILJ65569 IVF65565:IVF65569 JFB65565:JFB65569 JOX65565:JOX65569 JYT65565:JYT65569 KIP65565:KIP65569 KSL65565:KSL65569 LCH65565:LCH65569 LMD65565:LMD65569 LVZ65565:LVZ65569 MFV65565:MFV65569 MPR65565:MPR65569 MZN65565:MZN65569 NJJ65565:NJJ65569 NTF65565:NTF65569 ODB65565:ODB65569 OMX65565:OMX65569 OWT65565:OWT65569 PGP65565:PGP65569 PQL65565:PQL65569 QAH65565:QAH65569 QKD65565:QKD65569 QTZ65565:QTZ65569 RDV65565:RDV65569 RNR65565:RNR65569 RXN65565:RXN65569 SHJ65565:SHJ65569 SRF65565:SRF65569 TBB65565:TBB65569 TKX65565:TKX65569 TUT65565:TUT65569 UEP65565:UEP65569 UOL65565:UOL65569 UYH65565:UYH65569 VID65565:VID65569 VRZ65565:VRZ65569 WBV65565:WBV65569 WLR65565:WLR65569 WVN65565:WVN65569 F131101:F131105 JB131101:JB131105 SX131101:SX131105 ACT131101:ACT131105 AMP131101:AMP131105 AWL131101:AWL131105 BGH131101:BGH131105 BQD131101:BQD131105 BZZ131101:BZZ131105 CJV131101:CJV131105 CTR131101:CTR131105 DDN131101:DDN131105 DNJ131101:DNJ131105 DXF131101:DXF131105 EHB131101:EHB131105 EQX131101:EQX131105 FAT131101:FAT131105 FKP131101:FKP131105 FUL131101:FUL131105 GEH131101:GEH131105 GOD131101:GOD131105 GXZ131101:GXZ131105 HHV131101:HHV131105 HRR131101:HRR131105 IBN131101:IBN131105 ILJ131101:ILJ131105 IVF131101:IVF131105 JFB131101:JFB131105 JOX131101:JOX131105 JYT131101:JYT131105 KIP131101:KIP131105 KSL131101:KSL131105 LCH131101:LCH131105 LMD131101:LMD131105 LVZ131101:LVZ131105 MFV131101:MFV131105 MPR131101:MPR131105 MZN131101:MZN131105 NJJ131101:NJJ131105 NTF131101:NTF131105 ODB131101:ODB131105 OMX131101:OMX131105 OWT131101:OWT131105 PGP131101:PGP131105 PQL131101:PQL131105 QAH131101:QAH131105 QKD131101:QKD131105 QTZ131101:QTZ131105 RDV131101:RDV131105 RNR131101:RNR131105 RXN131101:RXN131105 SHJ131101:SHJ131105 SRF131101:SRF131105 TBB131101:TBB131105 TKX131101:TKX131105 TUT131101:TUT131105 UEP131101:UEP131105 UOL131101:UOL131105 UYH131101:UYH131105 VID131101:VID131105 VRZ131101:VRZ131105 WBV131101:WBV131105 WLR131101:WLR131105 WVN131101:WVN131105 F196637:F196641 JB196637:JB196641 SX196637:SX196641 ACT196637:ACT196641 AMP196637:AMP196641 AWL196637:AWL196641 BGH196637:BGH196641 BQD196637:BQD196641 BZZ196637:BZZ196641 CJV196637:CJV196641 CTR196637:CTR196641 DDN196637:DDN196641 DNJ196637:DNJ196641 DXF196637:DXF196641 EHB196637:EHB196641 EQX196637:EQX196641 FAT196637:FAT196641 FKP196637:FKP196641 FUL196637:FUL196641 GEH196637:GEH196641 GOD196637:GOD196641 GXZ196637:GXZ196641 HHV196637:HHV196641 HRR196637:HRR196641 IBN196637:IBN196641 ILJ196637:ILJ196641 IVF196637:IVF196641 JFB196637:JFB196641 JOX196637:JOX196641 JYT196637:JYT196641 KIP196637:KIP196641 KSL196637:KSL196641 LCH196637:LCH196641 LMD196637:LMD196641 LVZ196637:LVZ196641 MFV196637:MFV196641 MPR196637:MPR196641 MZN196637:MZN196641 NJJ196637:NJJ196641 NTF196637:NTF196641 ODB196637:ODB196641 OMX196637:OMX196641 OWT196637:OWT196641 PGP196637:PGP196641 PQL196637:PQL196641 QAH196637:QAH196641 QKD196637:QKD196641 QTZ196637:QTZ196641 RDV196637:RDV196641 RNR196637:RNR196641 RXN196637:RXN196641 SHJ196637:SHJ196641 SRF196637:SRF196641 TBB196637:TBB196641 TKX196637:TKX196641 TUT196637:TUT196641 UEP196637:UEP196641 UOL196637:UOL196641 UYH196637:UYH196641 VID196637:VID196641 VRZ196637:VRZ196641 WBV196637:WBV196641 WLR196637:WLR196641 WVN196637:WVN196641 F262173:F262177 JB262173:JB262177 SX262173:SX262177 ACT262173:ACT262177 AMP262173:AMP262177 AWL262173:AWL262177 BGH262173:BGH262177 BQD262173:BQD262177 BZZ262173:BZZ262177 CJV262173:CJV262177 CTR262173:CTR262177 DDN262173:DDN262177 DNJ262173:DNJ262177 DXF262173:DXF262177 EHB262173:EHB262177 EQX262173:EQX262177 FAT262173:FAT262177 FKP262173:FKP262177 FUL262173:FUL262177 GEH262173:GEH262177 GOD262173:GOD262177 GXZ262173:GXZ262177 HHV262173:HHV262177 HRR262173:HRR262177 IBN262173:IBN262177 ILJ262173:ILJ262177 IVF262173:IVF262177 JFB262173:JFB262177 JOX262173:JOX262177 JYT262173:JYT262177 KIP262173:KIP262177 KSL262173:KSL262177 LCH262173:LCH262177 LMD262173:LMD262177 LVZ262173:LVZ262177 MFV262173:MFV262177 MPR262173:MPR262177 MZN262173:MZN262177 NJJ262173:NJJ262177 NTF262173:NTF262177 ODB262173:ODB262177 OMX262173:OMX262177 OWT262173:OWT262177 PGP262173:PGP262177 PQL262173:PQL262177 QAH262173:QAH262177 QKD262173:QKD262177 QTZ262173:QTZ262177 RDV262173:RDV262177 RNR262173:RNR262177 RXN262173:RXN262177 SHJ262173:SHJ262177 SRF262173:SRF262177 TBB262173:TBB262177 TKX262173:TKX262177 TUT262173:TUT262177 UEP262173:UEP262177 UOL262173:UOL262177 UYH262173:UYH262177 VID262173:VID262177 VRZ262173:VRZ262177 WBV262173:WBV262177 WLR262173:WLR262177 WVN262173:WVN262177 F327709:F327713 JB327709:JB327713 SX327709:SX327713 ACT327709:ACT327713 AMP327709:AMP327713 AWL327709:AWL327713 BGH327709:BGH327713 BQD327709:BQD327713 BZZ327709:BZZ327713 CJV327709:CJV327713 CTR327709:CTR327713 DDN327709:DDN327713 DNJ327709:DNJ327713 DXF327709:DXF327713 EHB327709:EHB327713 EQX327709:EQX327713 FAT327709:FAT327713 FKP327709:FKP327713 FUL327709:FUL327713 GEH327709:GEH327713 GOD327709:GOD327713 GXZ327709:GXZ327713 HHV327709:HHV327713 HRR327709:HRR327713 IBN327709:IBN327713 ILJ327709:ILJ327713 IVF327709:IVF327713 JFB327709:JFB327713 JOX327709:JOX327713 JYT327709:JYT327713 KIP327709:KIP327713 KSL327709:KSL327713 LCH327709:LCH327713 LMD327709:LMD327713 LVZ327709:LVZ327713 MFV327709:MFV327713 MPR327709:MPR327713 MZN327709:MZN327713 NJJ327709:NJJ327713 NTF327709:NTF327713 ODB327709:ODB327713 OMX327709:OMX327713 OWT327709:OWT327713 PGP327709:PGP327713 PQL327709:PQL327713 QAH327709:QAH327713 QKD327709:QKD327713 QTZ327709:QTZ327713 RDV327709:RDV327713 RNR327709:RNR327713 RXN327709:RXN327713 SHJ327709:SHJ327713 SRF327709:SRF327713 TBB327709:TBB327713 TKX327709:TKX327713 TUT327709:TUT327713 UEP327709:UEP327713 UOL327709:UOL327713 UYH327709:UYH327713 VID327709:VID327713 VRZ327709:VRZ327713 WBV327709:WBV327713 WLR327709:WLR327713 WVN327709:WVN327713 F393245:F393249 JB393245:JB393249 SX393245:SX393249 ACT393245:ACT393249 AMP393245:AMP393249 AWL393245:AWL393249 BGH393245:BGH393249 BQD393245:BQD393249 BZZ393245:BZZ393249 CJV393245:CJV393249 CTR393245:CTR393249 DDN393245:DDN393249 DNJ393245:DNJ393249 DXF393245:DXF393249 EHB393245:EHB393249 EQX393245:EQX393249 FAT393245:FAT393249 FKP393245:FKP393249 FUL393245:FUL393249 GEH393245:GEH393249 GOD393245:GOD393249 GXZ393245:GXZ393249 HHV393245:HHV393249 HRR393245:HRR393249 IBN393245:IBN393249 ILJ393245:ILJ393249 IVF393245:IVF393249 JFB393245:JFB393249 JOX393245:JOX393249 JYT393245:JYT393249 KIP393245:KIP393249 KSL393245:KSL393249 LCH393245:LCH393249 LMD393245:LMD393249 LVZ393245:LVZ393249 MFV393245:MFV393249 MPR393245:MPR393249 MZN393245:MZN393249 NJJ393245:NJJ393249 NTF393245:NTF393249 ODB393245:ODB393249 OMX393245:OMX393249 OWT393245:OWT393249 PGP393245:PGP393249 PQL393245:PQL393249 QAH393245:QAH393249 QKD393245:QKD393249 QTZ393245:QTZ393249 RDV393245:RDV393249 RNR393245:RNR393249 RXN393245:RXN393249 SHJ393245:SHJ393249 SRF393245:SRF393249 TBB393245:TBB393249 TKX393245:TKX393249 TUT393245:TUT393249 UEP393245:UEP393249 UOL393245:UOL393249 UYH393245:UYH393249 VID393245:VID393249 VRZ393245:VRZ393249 WBV393245:WBV393249 WLR393245:WLR393249 WVN393245:WVN393249 F458781:F458785 JB458781:JB458785 SX458781:SX458785 ACT458781:ACT458785 AMP458781:AMP458785 AWL458781:AWL458785 BGH458781:BGH458785 BQD458781:BQD458785 BZZ458781:BZZ458785 CJV458781:CJV458785 CTR458781:CTR458785 DDN458781:DDN458785 DNJ458781:DNJ458785 DXF458781:DXF458785 EHB458781:EHB458785 EQX458781:EQX458785 FAT458781:FAT458785 FKP458781:FKP458785 FUL458781:FUL458785 GEH458781:GEH458785 GOD458781:GOD458785 GXZ458781:GXZ458785 HHV458781:HHV458785 HRR458781:HRR458785 IBN458781:IBN458785 ILJ458781:ILJ458785 IVF458781:IVF458785 JFB458781:JFB458785 JOX458781:JOX458785 JYT458781:JYT458785 KIP458781:KIP458785 KSL458781:KSL458785 LCH458781:LCH458785 LMD458781:LMD458785 LVZ458781:LVZ458785 MFV458781:MFV458785 MPR458781:MPR458785 MZN458781:MZN458785 NJJ458781:NJJ458785 NTF458781:NTF458785 ODB458781:ODB458785 OMX458781:OMX458785 OWT458781:OWT458785 PGP458781:PGP458785 PQL458781:PQL458785 QAH458781:QAH458785 QKD458781:QKD458785 QTZ458781:QTZ458785 RDV458781:RDV458785 RNR458781:RNR458785 RXN458781:RXN458785 SHJ458781:SHJ458785 SRF458781:SRF458785 TBB458781:TBB458785 TKX458781:TKX458785 TUT458781:TUT458785 UEP458781:UEP458785 UOL458781:UOL458785 UYH458781:UYH458785 VID458781:VID458785 VRZ458781:VRZ458785 WBV458781:WBV458785 WLR458781:WLR458785 WVN458781:WVN458785 F524317:F524321 JB524317:JB524321 SX524317:SX524321 ACT524317:ACT524321 AMP524317:AMP524321 AWL524317:AWL524321 BGH524317:BGH524321 BQD524317:BQD524321 BZZ524317:BZZ524321 CJV524317:CJV524321 CTR524317:CTR524321 DDN524317:DDN524321 DNJ524317:DNJ524321 DXF524317:DXF524321 EHB524317:EHB524321 EQX524317:EQX524321 FAT524317:FAT524321 FKP524317:FKP524321 FUL524317:FUL524321 GEH524317:GEH524321 GOD524317:GOD524321 GXZ524317:GXZ524321 HHV524317:HHV524321 HRR524317:HRR524321 IBN524317:IBN524321 ILJ524317:ILJ524321 IVF524317:IVF524321 JFB524317:JFB524321 JOX524317:JOX524321 JYT524317:JYT524321 KIP524317:KIP524321 KSL524317:KSL524321 LCH524317:LCH524321 LMD524317:LMD524321 LVZ524317:LVZ524321 MFV524317:MFV524321 MPR524317:MPR524321 MZN524317:MZN524321 NJJ524317:NJJ524321 NTF524317:NTF524321 ODB524317:ODB524321 OMX524317:OMX524321 OWT524317:OWT524321 PGP524317:PGP524321 PQL524317:PQL524321 QAH524317:QAH524321 QKD524317:QKD524321 QTZ524317:QTZ524321 RDV524317:RDV524321 RNR524317:RNR524321 RXN524317:RXN524321 SHJ524317:SHJ524321 SRF524317:SRF524321 TBB524317:TBB524321 TKX524317:TKX524321 TUT524317:TUT524321 UEP524317:UEP524321 UOL524317:UOL524321 UYH524317:UYH524321 VID524317:VID524321 VRZ524317:VRZ524321 WBV524317:WBV524321 WLR524317:WLR524321 WVN524317:WVN524321 F589853:F589857 JB589853:JB589857 SX589853:SX589857 ACT589853:ACT589857 AMP589853:AMP589857 AWL589853:AWL589857 BGH589853:BGH589857 BQD589853:BQD589857 BZZ589853:BZZ589857 CJV589853:CJV589857 CTR589853:CTR589857 DDN589853:DDN589857 DNJ589853:DNJ589857 DXF589853:DXF589857 EHB589853:EHB589857 EQX589853:EQX589857 FAT589853:FAT589857 FKP589853:FKP589857 FUL589853:FUL589857 GEH589853:GEH589857 GOD589853:GOD589857 GXZ589853:GXZ589857 HHV589853:HHV589857 HRR589853:HRR589857 IBN589853:IBN589857 ILJ589853:ILJ589857 IVF589853:IVF589857 JFB589853:JFB589857 JOX589853:JOX589857 JYT589853:JYT589857 KIP589853:KIP589857 KSL589853:KSL589857 LCH589853:LCH589857 LMD589853:LMD589857 LVZ589853:LVZ589857 MFV589853:MFV589857 MPR589853:MPR589857 MZN589853:MZN589857 NJJ589853:NJJ589857 NTF589853:NTF589857 ODB589853:ODB589857 OMX589853:OMX589857 OWT589853:OWT589857 PGP589853:PGP589857 PQL589853:PQL589857 QAH589853:QAH589857 QKD589853:QKD589857 QTZ589853:QTZ589857 RDV589853:RDV589857 RNR589853:RNR589857 RXN589853:RXN589857 SHJ589853:SHJ589857 SRF589853:SRF589857 TBB589853:TBB589857 TKX589853:TKX589857 TUT589853:TUT589857 UEP589853:UEP589857 UOL589853:UOL589857 UYH589853:UYH589857 VID589853:VID589857 VRZ589853:VRZ589857 WBV589853:WBV589857 WLR589853:WLR589857 WVN589853:WVN589857 F655389:F655393 JB655389:JB655393 SX655389:SX655393 ACT655389:ACT655393 AMP655389:AMP655393 AWL655389:AWL655393 BGH655389:BGH655393 BQD655389:BQD655393 BZZ655389:BZZ655393 CJV655389:CJV655393 CTR655389:CTR655393 DDN655389:DDN655393 DNJ655389:DNJ655393 DXF655389:DXF655393 EHB655389:EHB655393 EQX655389:EQX655393 FAT655389:FAT655393 FKP655389:FKP655393 FUL655389:FUL655393 GEH655389:GEH655393 GOD655389:GOD655393 GXZ655389:GXZ655393 HHV655389:HHV655393 HRR655389:HRR655393 IBN655389:IBN655393 ILJ655389:ILJ655393 IVF655389:IVF655393 JFB655389:JFB655393 JOX655389:JOX655393 JYT655389:JYT655393 KIP655389:KIP655393 KSL655389:KSL655393 LCH655389:LCH655393 LMD655389:LMD655393 LVZ655389:LVZ655393 MFV655389:MFV655393 MPR655389:MPR655393 MZN655389:MZN655393 NJJ655389:NJJ655393 NTF655389:NTF655393 ODB655389:ODB655393 OMX655389:OMX655393 OWT655389:OWT655393 PGP655389:PGP655393 PQL655389:PQL655393 QAH655389:QAH655393 QKD655389:QKD655393 QTZ655389:QTZ655393 RDV655389:RDV655393 RNR655389:RNR655393 RXN655389:RXN655393 SHJ655389:SHJ655393 SRF655389:SRF655393 TBB655389:TBB655393 TKX655389:TKX655393 TUT655389:TUT655393 UEP655389:UEP655393 UOL655389:UOL655393 UYH655389:UYH655393 VID655389:VID655393 VRZ655389:VRZ655393 WBV655389:WBV655393 WLR655389:WLR655393 WVN655389:WVN655393 F720925:F720929 JB720925:JB720929 SX720925:SX720929 ACT720925:ACT720929 AMP720925:AMP720929 AWL720925:AWL720929 BGH720925:BGH720929 BQD720925:BQD720929 BZZ720925:BZZ720929 CJV720925:CJV720929 CTR720925:CTR720929 DDN720925:DDN720929 DNJ720925:DNJ720929 DXF720925:DXF720929 EHB720925:EHB720929 EQX720925:EQX720929 FAT720925:FAT720929 FKP720925:FKP720929 FUL720925:FUL720929 GEH720925:GEH720929 GOD720925:GOD720929 GXZ720925:GXZ720929 HHV720925:HHV720929 HRR720925:HRR720929 IBN720925:IBN720929 ILJ720925:ILJ720929 IVF720925:IVF720929 JFB720925:JFB720929 JOX720925:JOX720929 JYT720925:JYT720929 KIP720925:KIP720929 KSL720925:KSL720929 LCH720925:LCH720929 LMD720925:LMD720929 LVZ720925:LVZ720929 MFV720925:MFV720929 MPR720925:MPR720929 MZN720925:MZN720929 NJJ720925:NJJ720929 NTF720925:NTF720929 ODB720925:ODB720929 OMX720925:OMX720929 OWT720925:OWT720929 PGP720925:PGP720929 PQL720925:PQL720929 QAH720925:QAH720929 QKD720925:QKD720929 QTZ720925:QTZ720929 RDV720925:RDV720929 RNR720925:RNR720929 RXN720925:RXN720929 SHJ720925:SHJ720929 SRF720925:SRF720929 TBB720925:TBB720929 TKX720925:TKX720929 TUT720925:TUT720929 UEP720925:UEP720929 UOL720925:UOL720929 UYH720925:UYH720929 VID720925:VID720929 VRZ720925:VRZ720929 WBV720925:WBV720929 WLR720925:WLR720929 WVN720925:WVN720929 F786461:F786465 JB786461:JB786465 SX786461:SX786465 ACT786461:ACT786465 AMP786461:AMP786465 AWL786461:AWL786465 BGH786461:BGH786465 BQD786461:BQD786465 BZZ786461:BZZ786465 CJV786461:CJV786465 CTR786461:CTR786465 DDN786461:DDN786465 DNJ786461:DNJ786465 DXF786461:DXF786465 EHB786461:EHB786465 EQX786461:EQX786465 FAT786461:FAT786465 FKP786461:FKP786465 FUL786461:FUL786465 GEH786461:GEH786465 GOD786461:GOD786465 GXZ786461:GXZ786465 HHV786461:HHV786465 HRR786461:HRR786465 IBN786461:IBN786465 ILJ786461:ILJ786465 IVF786461:IVF786465 JFB786461:JFB786465 JOX786461:JOX786465 JYT786461:JYT786465 KIP786461:KIP786465 KSL786461:KSL786465 LCH786461:LCH786465 LMD786461:LMD786465 LVZ786461:LVZ786465 MFV786461:MFV786465 MPR786461:MPR786465 MZN786461:MZN786465 NJJ786461:NJJ786465 NTF786461:NTF786465 ODB786461:ODB786465 OMX786461:OMX786465 OWT786461:OWT786465 PGP786461:PGP786465 PQL786461:PQL786465 QAH786461:QAH786465 QKD786461:QKD786465 QTZ786461:QTZ786465 RDV786461:RDV786465 RNR786461:RNR786465 RXN786461:RXN786465 SHJ786461:SHJ786465 SRF786461:SRF786465 TBB786461:TBB786465 TKX786461:TKX786465 TUT786461:TUT786465 UEP786461:UEP786465 UOL786461:UOL786465 UYH786461:UYH786465 VID786461:VID786465 VRZ786461:VRZ786465 WBV786461:WBV786465 WLR786461:WLR786465 WVN786461:WVN786465 F851997:F852001 JB851997:JB852001 SX851997:SX852001 ACT851997:ACT852001 AMP851997:AMP852001 AWL851997:AWL852001 BGH851997:BGH852001 BQD851997:BQD852001 BZZ851997:BZZ852001 CJV851997:CJV852001 CTR851997:CTR852001 DDN851997:DDN852001 DNJ851997:DNJ852001 DXF851997:DXF852001 EHB851997:EHB852001 EQX851997:EQX852001 FAT851997:FAT852001 FKP851997:FKP852001 FUL851997:FUL852001 GEH851997:GEH852001 GOD851997:GOD852001 GXZ851997:GXZ852001 HHV851997:HHV852001 HRR851997:HRR852001 IBN851997:IBN852001 ILJ851997:ILJ852001 IVF851997:IVF852001 JFB851997:JFB852001 JOX851997:JOX852001 JYT851997:JYT852001 KIP851997:KIP852001 KSL851997:KSL852001 LCH851997:LCH852001 LMD851997:LMD852001 LVZ851997:LVZ852001 MFV851997:MFV852001 MPR851997:MPR852001 MZN851997:MZN852001 NJJ851997:NJJ852001 NTF851997:NTF852001 ODB851997:ODB852001 OMX851997:OMX852001 OWT851997:OWT852001 PGP851997:PGP852001 PQL851997:PQL852001 QAH851997:QAH852001 QKD851997:QKD852001 QTZ851997:QTZ852001 RDV851997:RDV852001 RNR851997:RNR852001 RXN851997:RXN852001 SHJ851997:SHJ852001 SRF851997:SRF852001 TBB851997:TBB852001 TKX851997:TKX852001 TUT851997:TUT852001 UEP851997:UEP852001 UOL851997:UOL852001 UYH851997:UYH852001 VID851997:VID852001 VRZ851997:VRZ852001 WBV851997:WBV852001 WLR851997:WLR852001 WVN851997:WVN852001 F917533:F917537 JB917533:JB917537 SX917533:SX917537 ACT917533:ACT917537 AMP917533:AMP917537 AWL917533:AWL917537 BGH917533:BGH917537 BQD917533:BQD917537 BZZ917533:BZZ917537 CJV917533:CJV917537 CTR917533:CTR917537 DDN917533:DDN917537 DNJ917533:DNJ917537 DXF917533:DXF917537 EHB917533:EHB917537 EQX917533:EQX917537 FAT917533:FAT917537 FKP917533:FKP917537 FUL917533:FUL917537 GEH917533:GEH917537 GOD917533:GOD917537 GXZ917533:GXZ917537 HHV917533:HHV917537 HRR917533:HRR917537 IBN917533:IBN917537 ILJ917533:ILJ917537 IVF917533:IVF917537 JFB917533:JFB917537 JOX917533:JOX917537 JYT917533:JYT917537 KIP917533:KIP917537 KSL917533:KSL917537 LCH917533:LCH917537 LMD917533:LMD917537 LVZ917533:LVZ917537 MFV917533:MFV917537 MPR917533:MPR917537 MZN917533:MZN917537 NJJ917533:NJJ917537 NTF917533:NTF917537 ODB917533:ODB917537 OMX917533:OMX917537 OWT917533:OWT917537 PGP917533:PGP917537 PQL917533:PQL917537 QAH917533:QAH917537 QKD917533:QKD917537 QTZ917533:QTZ917537 RDV917533:RDV917537 RNR917533:RNR917537 RXN917533:RXN917537 SHJ917533:SHJ917537 SRF917533:SRF917537 TBB917533:TBB917537 TKX917533:TKX917537 TUT917533:TUT917537 UEP917533:UEP917537 UOL917533:UOL917537 UYH917533:UYH917537 VID917533:VID917537 VRZ917533:VRZ917537 WBV917533:WBV917537 WLR917533:WLR917537 WVN917533:WVN917537 F983069:F983073 JB983069:JB983073 SX983069:SX983073 ACT983069:ACT983073 AMP983069:AMP983073 AWL983069:AWL983073 BGH983069:BGH983073 BQD983069:BQD983073 BZZ983069:BZZ983073 CJV983069:CJV983073 CTR983069:CTR983073 DDN983069:DDN983073 DNJ983069:DNJ983073 DXF983069:DXF983073 EHB983069:EHB983073 EQX983069:EQX983073 FAT983069:FAT983073 FKP983069:FKP983073 FUL983069:FUL983073 GEH983069:GEH983073 GOD983069:GOD983073 GXZ983069:GXZ983073 HHV983069:HHV983073 HRR983069:HRR983073 IBN983069:IBN983073 ILJ983069:ILJ983073 IVF983069:IVF983073 JFB983069:JFB983073 JOX983069:JOX983073 JYT983069:JYT983073 KIP983069:KIP983073 KSL983069:KSL983073 LCH983069:LCH983073 LMD983069:LMD983073 LVZ983069:LVZ983073 MFV983069:MFV983073 MPR983069:MPR983073 MZN983069:MZN983073 NJJ983069:NJJ983073 NTF983069:NTF983073 ODB983069:ODB983073 OMX983069:OMX983073 OWT983069:OWT983073 PGP983069:PGP983073 PQL983069:PQL983073 QAH983069:QAH983073 QKD983069:QKD983073 QTZ983069:QTZ983073 RDV983069:RDV983073 RNR983069:RNR983073 RXN983069:RXN983073 SHJ983069:SHJ983073 SRF983069:SRF983073 TBB983069:TBB983073 TKX983069:TKX983073 TUT983069:TUT983073 UEP983069:UEP983073 UOL983069:UOL983073 UYH983069:UYH983073 VID983069:VID983073 VRZ983069:VRZ983073 WBV983069:WBV983073 WLR983069:WLR983073 WVN983069:WVN983073 F31">
      <formula1>$G$2:$G$5</formula1>
    </dataValidation>
    <dataValidation type="list" allowBlank="1" showInputMessage="1" showErrorMessage="1" sqref="I65565:I65569 JE65565:JE65569 TA65565:TA65569 ACW65565:ACW65569 AMS65565:AMS65569 AWO65565:AWO65569 BGK65565:BGK65569 BQG65565:BQG65569 CAC65565:CAC65569 CJY65565:CJY65569 CTU65565:CTU65569 DDQ65565:DDQ65569 DNM65565:DNM65569 DXI65565:DXI65569 EHE65565:EHE65569 ERA65565:ERA65569 FAW65565:FAW65569 FKS65565:FKS65569 FUO65565:FUO65569 GEK65565:GEK65569 GOG65565:GOG65569 GYC65565:GYC65569 HHY65565:HHY65569 HRU65565:HRU65569 IBQ65565:IBQ65569 ILM65565:ILM65569 IVI65565:IVI65569 JFE65565:JFE65569 JPA65565:JPA65569 JYW65565:JYW65569 KIS65565:KIS65569 KSO65565:KSO65569 LCK65565:LCK65569 LMG65565:LMG65569 LWC65565:LWC65569 MFY65565:MFY65569 MPU65565:MPU65569 MZQ65565:MZQ65569 NJM65565:NJM65569 NTI65565:NTI65569 ODE65565:ODE65569 ONA65565:ONA65569 OWW65565:OWW65569 PGS65565:PGS65569 PQO65565:PQO65569 QAK65565:QAK65569 QKG65565:QKG65569 QUC65565:QUC65569 RDY65565:RDY65569 RNU65565:RNU65569 RXQ65565:RXQ65569 SHM65565:SHM65569 SRI65565:SRI65569 TBE65565:TBE65569 TLA65565:TLA65569 TUW65565:TUW65569 UES65565:UES65569 UOO65565:UOO65569 UYK65565:UYK65569 VIG65565:VIG65569 VSC65565:VSC65569 WBY65565:WBY65569 WLU65565:WLU65569 WVQ65565:WVQ65569 I131101:I131105 JE131101:JE131105 TA131101:TA131105 ACW131101:ACW131105 AMS131101:AMS131105 AWO131101:AWO131105 BGK131101:BGK131105 BQG131101:BQG131105 CAC131101:CAC131105 CJY131101:CJY131105 CTU131101:CTU131105 DDQ131101:DDQ131105 DNM131101:DNM131105 DXI131101:DXI131105 EHE131101:EHE131105 ERA131101:ERA131105 FAW131101:FAW131105 FKS131101:FKS131105 FUO131101:FUO131105 GEK131101:GEK131105 GOG131101:GOG131105 GYC131101:GYC131105 HHY131101:HHY131105 HRU131101:HRU131105 IBQ131101:IBQ131105 ILM131101:ILM131105 IVI131101:IVI131105 JFE131101:JFE131105 JPA131101:JPA131105 JYW131101:JYW131105 KIS131101:KIS131105 KSO131101:KSO131105 LCK131101:LCK131105 LMG131101:LMG131105 LWC131101:LWC131105 MFY131101:MFY131105 MPU131101:MPU131105 MZQ131101:MZQ131105 NJM131101:NJM131105 NTI131101:NTI131105 ODE131101:ODE131105 ONA131101:ONA131105 OWW131101:OWW131105 PGS131101:PGS131105 PQO131101:PQO131105 QAK131101:QAK131105 QKG131101:QKG131105 QUC131101:QUC131105 RDY131101:RDY131105 RNU131101:RNU131105 RXQ131101:RXQ131105 SHM131101:SHM131105 SRI131101:SRI131105 TBE131101:TBE131105 TLA131101:TLA131105 TUW131101:TUW131105 UES131101:UES131105 UOO131101:UOO131105 UYK131101:UYK131105 VIG131101:VIG131105 VSC131101:VSC131105 WBY131101:WBY131105 WLU131101:WLU131105 WVQ131101:WVQ131105 I196637:I196641 JE196637:JE196641 TA196637:TA196641 ACW196637:ACW196641 AMS196637:AMS196641 AWO196637:AWO196641 BGK196637:BGK196641 BQG196637:BQG196641 CAC196637:CAC196641 CJY196637:CJY196641 CTU196637:CTU196641 DDQ196637:DDQ196641 DNM196637:DNM196641 DXI196637:DXI196641 EHE196637:EHE196641 ERA196637:ERA196641 FAW196637:FAW196641 FKS196637:FKS196641 FUO196637:FUO196641 GEK196637:GEK196641 GOG196637:GOG196641 GYC196637:GYC196641 HHY196637:HHY196641 HRU196637:HRU196641 IBQ196637:IBQ196641 ILM196637:ILM196641 IVI196637:IVI196641 JFE196637:JFE196641 JPA196637:JPA196641 JYW196637:JYW196641 KIS196637:KIS196641 KSO196637:KSO196641 LCK196637:LCK196641 LMG196637:LMG196641 LWC196637:LWC196641 MFY196637:MFY196641 MPU196637:MPU196641 MZQ196637:MZQ196641 NJM196637:NJM196641 NTI196637:NTI196641 ODE196637:ODE196641 ONA196637:ONA196641 OWW196637:OWW196641 PGS196637:PGS196641 PQO196637:PQO196641 QAK196637:QAK196641 QKG196637:QKG196641 QUC196637:QUC196641 RDY196637:RDY196641 RNU196637:RNU196641 RXQ196637:RXQ196641 SHM196637:SHM196641 SRI196637:SRI196641 TBE196637:TBE196641 TLA196637:TLA196641 TUW196637:TUW196641 UES196637:UES196641 UOO196637:UOO196641 UYK196637:UYK196641 VIG196637:VIG196641 VSC196637:VSC196641 WBY196637:WBY196641 WLU196637:WLU196641 WVQ196637:WVQ196641 I262173:I262177 JE262173:JE262177 TA262173:TA262177 ACW262173:ACW262177 AMS262173:AMS262177 AWO262173:AWO262177 BGK262173:BGK262177 BQG262173:BQG262177 CAC262173:CAC262177 CJY262173:CJY262177 CTU262173:CTU262177 DDQ262173:DDQ262177 DNM262173:DNM262177 DXI262173:DXI262177 EHE262173:EHE262177 ERA262173:ERA262177 FAW262173:FAW262177 FKS262173:FKS262177 FUO262173:FUO262177 GEK262173:GEK262177 GOG262173:GOG262177 GYC262173:GYC262177 HHY262173:HHY262177 HRU262173:HRU262177 IBQ262173:IBQ262177 ILM262173:ILM262177 IVI262173:IVI262177 JFE262173:JFE262177 JPA262173:JPA262177 JYW262173:JYW262177 KIS262173:KIS262177 KSO262173:KSO262177 LCK262173:LCK262177 LMG262173:LMG262177 LWC262173:LWC262177 MFY262173:MFY262177 MPU262173:MPU262177 MZQ262173:MZQ262177 NJM262173:NJM262177 NTI262173:NTI262177 ODE262173:ODE262177 ONA262173:ONA262177 OWW262173:OWW262177 PGS262173:PGS262177 PQO262173:PQO262177 QAK262173:QAK262177 QKG262173:QKG262177 QUC262173:QUC262177 RDY262173:RDY262177 RNU262173:RNU262177 RXQ262173:RXQ262177 SHM262173:SHM262177 SRI262173:SRI262177 TBE262173:TBE262177 TLA262173:TLA262177 TUW262173:TUW262177 UES262173:UES262177 UOO262173:UOO262177 UYK262173:UYK262177 VIG262173:VIG262177 VSC262173:VSC262177 WBY262173:WBY262177 WLU262173:WLU262177 WVQ262173:WVQ262177 I327709:I327713 JE327709:JE327713 TA327709:TA327713 ACW327709:ACW327713 AMS327709:AMS327713 AWO327709:AWO327713 BGK327709:BGK327713 BQG327709:BQG327713 CAC327709:CAC327713 CJY327709:CJY327713 CTU327709:CTU327713 DDQ327709:DDQ327713 DNM327709:DNM327713 DXI327709:DXI327713 EHE327709:EHE327713 ERA327709:ERA327713 FAW327709:FAW327713 FKS327709:FKS327713 FUO327709:FUO327713 GEK327709:GEK327713 GOG327709:GOG327713 GYC327709:GYC327713 HHY327709:HHY327713 HRU327709:HRU327713 IBQ327709:IBQ327713 ILM327709:ILM327713 IVI327709:IVI327713 JFE327709:JFE327713 JPA327709:JPA327713 JYW327709:JYW327713 KIS327709:KIS327713 KSO327709:KSO327713 LCK327709:LCK327713 LMG327709:LMG327713 LWC327709:LWC327713 MFY327709:MFY327713 MPU327709:MPU327713 MZQ327709:MZQ327713 NJM327709:NJM327713 NTI327709:NTI327713 ODE327709:ODE327713 ONA327709:ONA327713 OWW327709:OWW327713 PGS327709:PGS327713 PQO327709:PQO327713 QAK327709:QAK327713 QKG327709:QKG327713 QUC327709:QUC327713 RDY327709:RDY327713 RNU327709:RNU327713 RXQ327709:RXQ327713 SHM327709:SHM327713 SRI327709:SRI327713 TBE327709:TBE327713 TLA327709:TLA327713 TUW327709:TUW327713 UES327709:UES327713 UOO327709:UOO327713 UYK327709:UYK327713 VIG327709:VIG327713 VSC327709:VSC327713 WBY327709:WBY327713 WLU327709:WLU327713 WVQ327709:WVQ327713 I393245:I393249 JE393245:JE393249 TA393245:TA393249 ACW393245:ACW393249 AMS393245:AMS393249 AWO393245:AWO393249 BGK393245:BGK393249 BQG393245:BQG393249 CAC393245:CAC393249 CJY393245:CJY393249 CTU393245:CTU393249 DDQ393245:DDQ393249 DNM393245:DNM393249 DXI393245:DXI393249 EHE393245:EHE393249 ERA393245:ERA393249 FAW393245:FAW393249 FKS393245:FKS393249 FUO393245:FUO393249 GEK393245:GEK393249 GOG393245:GOG393249 GYC393245:GYC393249 HHY393245:HHY393249 HRU393245:HRU393249 IBQ393245:IBQ393249 ILM393245:ILM393249 IVI393245:IVI393249 JFE393245:JFE393249 JPA393245:JPA393249 JYW393245:JYW393249 KIS393245:KIS393249 KSO393245:KSO393249 LCK393245:LCK393249 LMG393245:LMG393249 LWC393245:LWC393249 MFY393245:MFY393249 MPU393245:MPU393249 MZQ393245:MZQ393249 NJM393245:NJM393249 NTI393245:NTI393249 ODE393245:ODE393249 ONA393245:ONA393249 OWW393245:OWW393249 PGS393245:PGS393249 PQO393245:PQO393249 QAK393245:QAK393249 QKG393245:QKG393249 QUC393245:QUC393249 RDY393245:RDY393249 RNU393245:RNU393249 RXQ393245:RXQ393249 SHM393245:SHM393249 SRI393245:SRI393249 TBE393245:TBE393249 TLA393245:TLA393249 TUW393245:TUW393249 UES393245:UES393249 UOO393245:UOO393249 UYK393245:UYK393249 VIG393245:VIG393249 VSC393245:VSC393249 WBY393245:WBY393249 WLU393245:WLU393249 WVQ393245:WVQ393249 I458781:I458785 JE458781:JE458785 TA458781:TA458785 ACW458781:ACW458785 AMS458781:AMS458785 AWO458781:AWO458785 BGK458781:BGK458785 BQG458781:BQG458785 CAC458781:CAC458785 CJY458781:CJY458785 CTU458781:CTU458785 DDQ458781:DDQ458785 DNM458781:DNM458785 DXI458781:DXI458785 EHE458781:EHE458785 ERA458781:ERA458785 FAW458781:FAW458785 FKS458781:FKS458785 FUO458781:FUO458785 GEK458781:GEK458785 GOG458781:GOG458785 GYC458781:GYC458785 HHY458781:HHY458785 HRU458781:HRU458785 IBQ458781:IBQ458785 ILM458781:ILM458785 IVI458781:IVI458785 JFE458781:JFE458785 JPA458781:JPA458785 JYW458781:JYW458785 KIS458781:KIS458785 KSO458781:KSO458785 LCK458781:LCK458785 LMG458781:LMG458785 LWC458781:LWC458785 MFY458781:MFY458785 MPU458781:MPU458785 MZQ458781:MZQ458785 NJM458781:NJM458785 NTI458781:NTI458785 ODE458781:ODE458785 ONA458781:ONA458785 OWW458781:OWW458785 PGS458781:PGS458785 PQO458781:PQO458785 QAK458781:QAK458785 QKG458781:QKG458785 QUC458781:QUC458785 RDY458781:RDY458785 RNU458781:RNU458785 RXQ458781:RXQ458785 SHM458781:SHM458785 SRI458781:SRI458785 TBE458781:TBE458785 TLA458781:TLA458785 TUW458781:TUW458785 UES458781:UES458785 UOO458781:UOO458785 UYK458781:UYK458785 VIG458781:VIG458785 VSC458781:VSC458785 WBY458781:WBY458785 WLU458781:WLU458785 WVQ458781:WVQ458785 I524317:I524321 JE524317:JE524321 TA524317:TA524321 ACW524317:ACW524321 AMS524317:AMS524321 AWO524317:AWO524321 BGK524317:BGK524321 BQG524317:BQG524321 CAC524317:CAC524321 CJY524317:CJY524321 CTU524317:CTU524321 DDQ524317:DDQ524321 DNM524317:DNM524321 DXI524317:DXI524321 EHE524317:EHE524321 ERA524317:ERA524321 FAW524317:FAW524321 FKS524317:FKS524321 FUO524317:FUO524321 GEK524317:GEK524321 GOG524317:GOG524321 GYC524317:GYC524321 HHY524317:HHY524321 HRU524317:HRU524321 IBQ524317:IBQ524321 ILM524317:ILM524321 IVI524317:IVI524321 JFE524317:JFE524321 JPA524317:JPA524321 JYW524317:JYW524321 KIS524317:KIS524321 KSO524317:KSO524321 LCK524317:LCK524321 LMG524317:LMG524321 LWC524317:LWC524321 MFY524317:MFY524321 MPU524317:MPU524321 MZQ524317:MZQ524321 NJM524317:NJM524321 NTI524317:NTI524321 ODE524317:ODE524321 ONA524317:ONA524321 OWW524317:OWW524321 PGS524317:PGS524321 PQO524317:PQO524321 QAK524317:QAK524321 QKG524317:QKG524321 QUC524317:QUC524321 RDY524317:RDY524321 RNU524317:RNU524321 RXQ524317:RXQ524321 SHM524317:SHM524321 SRI524317:SRI524321 TBE524317:TBE524321 TLA524317:TLA524321 TUW524317:TUW524321 UES524317:UES524321 UOO524317:UOO524321 UYK524317:UYK524321 VIG524317:VIG524321 VSC524317:VSC524321 WBY524317:WBY524321 WLU524317:WLU524321 WVQ524317:WVQ524321 I589853:I589857 JE589853:JE589857 TA589853:TA589857 ACW589853:ACW589857 AMS589853:AMS589857 AWO589853:AWO589857 BGK589853:BGK589857 BQG589853:BQG589857 CAC589853:CAC589857 CJY589853:CJY589857 CTU589853:CTU589857 DDQ589853:DDQ589857 DNM589853:DNM589857 DXI589853:DXI589857 EHE589853:EHE589857 ERA589853:ERA589857 FAW589853:FAW589857 FKS589853:FKS589857 FUO589853:FUO589857 GEK589853:GEK589857 GOG589853:GOG589857 GYC589853:GYC589857 HHY589853:HHY589857 HRU589853:HRU589857 IBQ589853:IBQ589857 ILM589853:ILM589857 IVI589853:IVI589857 JFE589853:JFE589857 JPA589853:JPA589857 JYW589853:JYW589857 KIS589853:KIS589857 KSO589853:KSO589857 LCK589853:LCK589857 LMG589853:LMG589857 LWC589853:LWC589857 MFY589853:MFY589857 MPU589853:MPU589857 MZQ589853:MZQ589857 NJM589853:NJM589857 NTI589853:NTI589857 ODE589853:ODE589857 ONA589853:ONA589857 OWW589853:OWW589857 PGS589853:PGS589857 PQO589853:PQO589857 QAK589853:QAK589857 QKG589853:QKG589857 QUC589853:QUC589857 RDY589853:RDY589857 RNU589853:RNU589857 RXQ589853:RXQ589857 SHM589853:SHM589857 SRI589853:SRI589857 TBE589853:TBE589857 TLA589853:TLA589857 TUW589853:TUW589857 UES589853:UES589857 UOO589853:UOO589857 UYK589853:UYK589857 VIG589853:VIG589857 VSC589853:VSC589857 WBY589853:WBY589857 WLU589853:WLU589857 WVQ589853:WVQ589857 I655389:I655393 JE655389:JE655393 TA655389:TA655393 ACW655389:ACW655393 AMS655389:AMS655393 AWO655389:AWO655393 BGK655389:BGK655393 BQG655389:BQG655393 CAC655389:CAC655393 CJY655389:CJY655393 CTU655389:CTU655393 DDQ655389:DDQ655393 DNM655389:DNM655393 DXI655389:DXI655393 EHE655389:EHE655393 ERA655389:ERA655393 FAW655389:FAW655393 FKS655389:FKS655393 FUO655389:FUO655393 GEK655389:GEK655393 GOG655389:GOG655393 GYC655389:GYC655393 HHY655389:HHY655393 HRU655389:HRU655393 IBQ655389:IBQ655393 ILM655389:ILM655393 IVI655389:IVI655393 JFE655389:JFE655393 JPA655389:JPA655393 JYW655389:JYW655393 KIS655389:KIS655393 KSO655389:KSO655393 LCK655389:LCK655393 LMG655389:LMG655393 LWC655389:LWC655393 MFY655389:MFY655393 MPU655389:MPU655393 MZQ655389:MZQ655393 NJM655389:NJM655393 NTI655389:NTI655393 ODE655389:ODE655393 ONA655389:ONA655393 OWW655389:OWW655393 PGS655389:PGS655393 PQO655389:PQO655393 QAK655389:QAK655393 QKG655389:QKG655393 QUC655389:QUC655393 RDY655389:RDY655393 RNU655389:RNU655393 RXQ655389:RXQ655393 SHM655389:SHM655393 SRI655389:SRI655393 TBE655389:TBE655393 TLA655389:TLA655393 TUW655389:TUW655393 UES655389:UES655393 UOO655389:UOO655393 UYK655389:UYK655393 VIG655389:VIG655393 VSC655389:VSC655393 WBY655389:WBY655393 WLU655389:WLU655393 WVQ655389:WVQ655393 I720925:I720929 JE720925:JE720929 TA720925:TA720929 ACW720925:ACW720929 AMS720925:AMS720929 AWO720925:AWO720929 BGK720925:BGK720929 BQG720925:BQG720929 CAC720925:CAC720929 CJY720925:CJY720929 CTU720925:CTU720929 DDQ720925:DDQ720929 DNM720925:DNM720929 DXI720925:DXI720929 EHE720925:EHE720929 ERA720925:ERA720929 FAW720925:FAW720929 FKS720925:FKS720929 FUO720925:FUO720929 GEK720925:GEK720929 GOG720925:GOG720929 GYC720925:GYC720929 HHY720925:HHY720929 HRU720925:HRU720929 IBQ720925:IBQ720929 ILM720925:ILM720929 IVI720925:IVI720929 JFE720925:JFE720929 JPA720925:JPA720929 JYW720925:JYW720929 KIS720925:KIS720929 KSO720925:KSO720929 LCK720925:LCK720929 LMG720925:LMG720929 LWC720925:LWC720929 MFY720925:MFY720929 MPU720925:MPU720929 MZQ720925:MZQ720929 NJM720925:NJM720929 NTI720925:NTI720929 ODE720925:ODE720929 ONA720925:ONA720929 OWW720925:OWW720929 PGS720925:PGS720929 PQO720925:PQO720929 QAK720925:QAK720929 QKG720925:QKG720929 QUC720925:QUC720929 RDY720925:RDY720929 RNU720925:RNU720929 RXQ720925:RXQ720929 SHM720925:SHM720929 SRI720925:SRI720929 TBE720925:TBE720929 TLA720925:TLA720929 TUW720925:TUW720929 UES720925:UES720929 UOO720925:UOO720929 UYK720925:UYK720929 VIG720925:VIG720929 VSC720925:VSC720929 WBY720925:WBY720929 WLU720925:WLU720929 WVQ720925:WVQ720929 I786461:I786465 JE786461:JE786465 TA786461:TA786465 ACW786461:ACW786465 AMS786461:AMS786465 AWO786461:AWO786465 BGK786461:BGK786465 BQG786461:BQG786465 CAC786461:CAC786465 CJY786461:CJY786465 CTU786461:CTU786465 DDQ786461:DDQ786465 DNM786461:DNM786465 DXI786461:DXI786465 EHE786461:EHE786465 ERA786461:ERA786465 FAW786461:FAW786465 FKS786461:FKS786465 FUO786461:FUO786465 GEK786461:GEK786465 GOG786461:GOG786465 GYC786461:GYC786465 HHY786461:HHY786465 HRU786461:HRU786465 IBQ786461:IBQ786465 ILM786461:ILM786465 IVI786461:IVI786465 JFE786461:JFE786465 JPA786461:JPA786465 JYW786461:JYW786465 KIS786461:KIS786465 KSO786461:KSO786465 LCK786461:LCK786465 LMG786461:LMG786465 LWC786461:LWC786465 MFY786461:MFY786465 MPU786461:MPU786465 MZQ786461:MZQ786465 NJM786461:NJM786465 NTI786461:NTI786465 ODE786461:ODE786465 ONA786461:ONA786465 OWW786461:OWW786465 PGS786461:PGS786465 PQO786461:PQO786465 QAK786461:QAK786465 QKG786461:QKG786465 QUC786461:QUC786465 RDY786461:RDY786465 RNU786461:RNU786465 RXQ786461:RXQ786465 SHM786461:SHM786465 SRI786461:SRI786465 TBE786461:TBE786465 TLA786461:TLA786465 TUW786461:TUW786465 UES786461:UES786465 UOO786461:UOO786465 UYK786461:UYK786465 VIG786461:VIG786465 VSC786461:VSC786465 WBY786461:WBY786465 WLU786461:WLU786465 WVQ786461:WVQ786465 I851997:I852001 JE851997:JE852001 TA851997:TA852001 ACW851997:ACW852001 AMS851997:AMS852001 AWO851997:AWO852001 BGK851997:BGK852001 BQG851997:BQG852001 CAC851997:CAC852001 CJY851997:CJY852001 CTU851997:CTU852001 DDQ851997:DDQ852001 DNM851997:DNM852001 DXI851997:DXI852001 EHE851997:EHE852001 ERA851997:ERA852001 FAW851997:FAW852001 FKS851997:FKS852001 FUO851997:FUO852001 GEK851997:GEK852001 GOG851997:GOG852001 GYC851997:GYC852001 HHY851997:HHY852001 HRU851997:HRU852001 IBQ851997:IBQ852001 ILM851997:ILM852001 IVI851997:IVI852001 JFE851997:JFE852001 JPA851997:JPA852001 JYW851997:JYW852001 KIS851997:KIS852001 KSO851997:KSO852001 LCK851997:LCK852001 LMG851997:LMG852001 LWC851997:LWC852001 MFY851997:MFY852001 MPU851997:MPU852001 MZQ851997:MZQ852001 NJM851997:NJM852001 NTI851997:NTI852001 ODE851997:ODE852001 ONA851997:ONA852001 OWW851997:OWW852001 PGS851997:PGS852001 PQO851997:PQO852001 QAK851997:QAK852001 QKG851997:QKG852001 QUC851997:QUC852001 RDY851997:RDY852001 RNU851997:RNU852001 RXQ851997:RXQ852001 SHM851997:SHM852001 SRI851997:SRI852001 TBE851997:TBE852001 TLA851997:TLA852001 TUW851997:TUW852001 UES851997:UES852001 UOO851997:UOO852001 UYK851997:UYK852001 VIG851997:VIG852001 VSC851997:VSC852001 WBY851997:WBY852001 WLU851997:WLU852001 WVQ851997:WVQ852001 I917533:I917537 JE917533:JE917537 TA917533:TA917537 ACW917533:ACW917537 AMS917533:AMS917537 AWO917533:AWO917537 BGK917533:BGK917537 BQG917533:BQG917537 CAC917533:CAC917537 CJY917533:CJY917537 CTU917533:CTU917537 DDQ917533:DDQ917537 DNM917533:DNM917537 DXI917533:DXI917537 EHE917533:EHE917537 ERA917533:ERA917537 FAW917533:FAW917537 FKS917533:FKS917537 FUO917533:FUO917537 GEK917533:GEK917537 GOG917533:GOG917537 GYC917533:GYC917537 HHY917533:HHY917537 HRU917533:HRU917537 IBQ917533:IBQ917537 ILM917533:ILM917537 IVI917533:IVI917537 JFE917533:JFE917537 JPA917533:JPA917537 JYW917533:JYW917537 KIS917533:KIS917537 KSO917533:KSO917537 LCK917533:LCK917537 LMG917533:LMG917537 LWC917533:LWC917537 MFY917533:MFY917537 MPU917533:MPU917537 MZQ917533:MZQ917537 NJM917533:NJM917537 NTI917533:NTI917537 ODE917533:ODE917537 ONA917533:ONA917537 OWW917533:OWW917537 PGS917533:PGS917537 PQO917533:PQO917537 QAK917533:QAK917537 QKG917533:QKG917537 QUC917533:QUC917537 RDY917533:RDY917537 RNU917533:RNU917537 RXQ917533:RXQ917537 SHM917533:SHM917537 SRI917533:SRI917537 TBE917533:TBE917537 TLA917533:TLA917537 TUW917533:TUW917537 UES917533:UES917537 UOO917533:UOO917537 UYK917533:UYK917537 VIG917533:VIG917537 VSC917533:VSC917537 WBY917533:WBY917537 WLU917533:WLU917537 WVQ917533:WVQ917537 I983069:I983073 JE983069:JE983073 TA983069:TA983073 ACW983069:ACW983073 AMS983069:AMS983073 AWO983069:AWO983073 BGK983069:BGK983073 BQG983069:BQG983073 CAC983069:CAC983073 CJY983069:CJY983073 CTU983069:CTU983073 DDQ983069:DDQ983073 DNM983069:DNM983073 DXI983069:DXI983073 EHE983069:EHE983073 ERA983069:ERA983073 FAW983069:FAW983073 FKS983069:FKS983073 FUO983069:FUO983073 GEK983069:GEK983073 GOG983069:GOG983073 GYC983069:GYC983073 HHY983069:HHY983073 HRU983069:HRU983073 IBQ983069:IBQ983073 ILM983069:ILM983073 IVI983069:IVI983073 JFE983069:JFE983073 JPA983069:JPA983073 JYW983069:JYW983073 KIS983069:KIS983073 KSO983069:KSO983073 LCK983069:LCK983073 LMG983069:LMG983073 LWC983069:LWC983073 MFY983069:MFY983073 MPU983069:MPU983073 MZQ983069:MZQ983073 NJM983069:NJM983073 NTI983069:NTI983073 ODE983069:ODE983073 ONA983069:ONA983073 OWW983069:OWW983073 PGS983069:PGS983073 PQO983069:PQO983073 QAK983069:QAK983073 QKG983069:QKG983073 QUC983069:QUC983073 RDY983069:RDY983073 RNU983069:RNU983073 RXQ983069:RXQ983073 SHM983069:SHM983073 SRI983069:SRI983073 TBE983069:TBE983073 TLA983069:TLA983073 TUW983069:TUW983073 UES983069:UES983073 UOO983069:UOO983073 UYK983069:UYK983073 VIG983069:VIG983073 VSC983069:VSC983073 WBY983069:WBY983073 WLU983069:WLU983073 WVQ983069:WVQ983073 I31">
      <formula1>$H$2:$H$3</formula1>
    </dataValidation>
    <dataValidation type="list" allowBlank="1" showInputMessage="1" showErrorMessage="1" sqref="V65538:V65569 JR65538:JR65569 TN65538:TN65569 ADJ65538:ADJ65569 ANF65538:ANF65569 AXB65538:AXB65569 BGX65538:BGX65569 BQT65538:BQT65569 CAP65538:CAP65569 CKL65538:CKL65569 CUH65538:CUH65569 DED65538:DED65569 DNZ65538:DNZ65569 DXV65538:DXV65569 EHR65538:EHR65569 ERN65538:ERN65569 FBJ65538:FBJ65569 FLF65538:FLF65569 FVB65538:FVB65569 GEX65538:GEX65569 GOT65538:GOT65569 GYP65538:GYP65569 HIL65538:HIL65569 HSH65538:HSH65569 ICD65538:ICD65569 ILZ65538:ILZ65569 IVV65538:IVV65569 JFR65538:JFR65569 JPN65538:JPN65569 JZJ65538:JZJ65569 KJF65538:KJF65569 KTB65538:KTB65569 LCX65538:LCX65569 LMT65538:LMT65569 LWP65538:LWP65569 MGL65538:MGL65569 MQH65538:MQH65569 NAD65538:NAD65569 NJZ65538:NJZ65569 NTV65538:NTV65569 ODR65538:ODR65569 ONN65538:ONN65569 OXJ65538:OXJ65569 PHF65538:PHF65569 PRB65538:PRB65569 QAX65538:QAX65569 QKT65538:QKT65569 QUP65538:QUP65569 REL65538:REL65569 ROH65538:ROH65569 RYD65538:RYD65569 SHZ65538:SHZ65569 SRV65538:SRV65569 TBR65538:TBR65569 TLN65538:TLN65569 TVJ65538:TVJ65569 UFF65538:UFF65569 UPB65538:UPB65569 UYX65538:UYX65569 VIT65538:VIT65569 VSP65538:VSP65569 WCL65538:WCL65569 WMH65538:WMH65569 WWD65538:WWD65569 V131074:V131105 JR131074:JR131105 TN131074:TN131105 ADJ131074:ADJ131105 ANF131074:ANF131105 AXB131074:AXB131105 BGX131074:BGX131105 BQT131074:BQT131105 CAP131074:CAP131105 CKL131074:CKL131105 CUH131074:CUH131105 DED131074:DED131105 DNZ131074:DNZ131105 DXV131074:DXV131105 EHR131074:EHR131105 ERN131074:ERN131105 FBJ131074:FBJ131105 FLF131074:FLF131105 FVB131074:FVB131105 GEX131074:GEX131105 GOT131074:GOT131105 GYP131074:GYP131105 HIL131074:HIL131105 HSH131074:HSH131105 ICD131074:ICD131105 ILZ131074:ILZ131105 IVV131074:IVV131105 JFR131074:JFR131105 JPN131074:JPN131105 JZJ131074:JZJ131105 KJF131074:KJF131105 KTB131074:KTB131105 LCX131074:LCX131105 LMT131074:LMT131105 LWP131074:LWP131105 MGL131074:MGL131105 MQH131074:MQH131105 NAD131074:NAD131105 NJZ131074:NJZ131105 NTV131074:NTV131105 ODR131074:ODR131105 ONN131074:ONN131105 OXJ131074:OXJ131105 PHF131074:PHF131105 PRB131074:PRB131105 QAX131074:QAX131105 QKT131074:QKT131105 QUP131074:QUP131105 REL131074:REL131105 ROH131074:ROH131105 RYD131074:RYD131105 SHZ131074:SHZ131105 SRV131074:SRV131105 TBR131074:TBR131105 TLN131074:TLN131105 TVJ131074:TVJ131105 UFF131074:UFF131105 UPB131074:UPB131105 UYX131074:UYX131105 VIT131074:VIT131105 VSP131074:VSP131105 WCL131074:WCL131105 WMH131074:WMH131105 WWD131074:WWD131105 V196610:V196641 JR196610:JR196641 TN196610:TN196641 ADJ196610:ADJ196641 ANF196610:ANF196641 AXB196610:AXB196641 BGX196610:BGX196641 BQT196610:BQT196641 CAP196610:CAP196641 CKL196610:CKL196641 CUH196610:CUH196641 DED196610:DED196641 DNZ196610:DNZ196641 DXV196610:DXV196641 EHR196610:EHR196641 ERN196610:ERN196641 FBJ196610:FBJ196641 FLF196610:FLF196641 FVB196610:FVB196641 GEX196610:GEX196641 GOT196610:GOT196641 GYP196610:GYP196641 HIL196610:HIL196641 HSH196610:HSH196641 ICD196610:ICD196641 ILZ196610:ILZ196641 IVV196610:IVV196641 JFR196610:JFR196641 JPN196610:JPN196641 JZJ196610:JZJ196641 KJF196610:KJF196641 KTB196610:KTB196641 LCX196610:LCX196641 LMT196610:LMT196641 LWP196610:LWP196641 MGL196610:MGL196641 MQH196610:MQH196641 NAD196610:NAD196641 NJZ196610:NJZ196641 NTV196610:NTV196641 ODR196610:ODR196641 ONN196610:ONN196641 OXJ196610:OXJ196641 PHF196610:PHF196641 PRB196610:PRB196641 QAX196610:QAX196641 QKT196610:QKT196641 QUP196610:QUP196641 REL196610:REL196641 ROH196610:ROH196641 RYD196610:RYD196641 SHZ196610:SHZ196641 SRV196610:SRV196641 TBR196610:TBR196641 TLN196610:TLN196641 TVJ196610:TVJ196641 UFF196610:UFF196641 UPB196610:UPB196641 UYX196610:UYX196641 VIT196610:VIT196641 VSP196610:VSP196641 WCL196610:WCL196641 WMH196610:WMH196641 WWD196610:WWD196641 V262146:V262177 JR262146:JR262177 TN262146:TN262177 ADJ262146:ADJ262177 ANF262146:ANF262177 AXB262146:AXB262177 BGX262146:BGX262177 BQT262146:BQT262177 CAP262146:CAP262177 CKL262146:CKL262177 CUH262146:CUH262177 DED262146:DED262177 DNZ262146:DNZ262177 DXV262146:DXV262177 EHR262146:EHR262177 ERN262146:ERN262177 FBJ262146:FBJ262177 FLF262146:FLF262177 FVB262146:FVB262177 GEX262146:GEX262177 GOT262146:GOT262177 GYP262146:GYP262177 HIL262146:HIL262177 HSH262146:HSH262177 ICD262146:ICD262177 ILZ262146:ILZ262177 IVV262146:IVV262177 JFR262146:JFR262177 JPN262146:JPN262177 JZJ262146:JZJ262177 KJF262146:KJF262177 KTB262146:KTB262177 LCX262146:LCX262177 LMT262146:LMT262177 LWP262146:LWP262177 MGL262146:MGL262177 MQH262146:MQH262177 NAD262146:NAD262177 NJZ262146:NJZ262177 NTV262146:NTV262177 ODR262146:ODR262177 ONN262146:ONN262177 OXJ262146:OXJ262177 PHF262146:PHF262177 PRB262146:PRB262177 QAX262146:QAX262177 QKT262146:QKT262177 QUP262146:QUP262177 REL262146:REL262177 ROH262146:ROH262177 RYD262146:RYD262177 SHZ262146:SHZ262177 SRV262146:SRV262177 TBR262146:TBR262177 TLN262146:TLN262177 TVJ262146:TVJ262177 UFF262146:UFF262177 UPB262146:UPB262177 UYX262146:UYX262177 VIT262146:VIT262177 VSP262146:VSP262177 WCL262146:WCL262177 WMH262146:WMH262177 WWD262146:WWD262177 V327682:V327713 JR327682:JR327713 TN327682:TN327713 ADJ327682:ADJ327713 ANF327682:ANF327713 AXB327682:AXB327713 BGX327682:BGX327713 BQT327682:BQT327713 CAP327682:CAP327713 CKL327682:CKL327713 CUH327682:CUH327713 DED327682:DED327713 DNZ327682:DNZ327713 DXV327682:DXV327713 EHR327682:EHR327713 ERN327682:ERN327713 FBJ327682:FBJ327713 FLF327682:FLF327713 FVB327682:FVB327713 GEX327682:GEX327713 GOT327682:GOT327713 GYP327682:GYP327713 HIL327682:HIL327713 HSH327682:HSH327713 ICD327682:ICD327713 ILZ327682:ILZ327713 IVV327682:IVV327713 JFR327682:JFR327713 JPN327682:JPN327713 JZJ327682:JZJ327713 KJF327682:KJF327713 KTB327682:KTB327713 LCX327682:LCX327713 LMT327682:LMT327713 LWP327682:LWP327713 MGL327682:MGL327713 MQH327682:MQH327713 NAD327682:NAD327713 NJZ327682:NJZ327713 NTV327682:NTV327713 ODR327682:ODR327713 ONN327682:ONN327713 OXJ327682:OXJ327713 PHF327682:PHF327713 PRB327682:PRB327713 QAX327682:QAX327713 QKT327682:QKT327713 QUP327682:QUP327713 REL327682:REL327713 ROH327682:ROH327713 RYD327682:RYD327713 SHZ327682:SHZ327713 SRV327682:SRV327713 TBR327682:TBR327713 TLN327682:TLN327713 TVJ327682:TVJ327713 UFF327682:UFF327713 UPB327682:UPB327713 UYX327682:UYX327713 VIT327682:VIT327713 VSP327682:VSP327713 WCL327682:WCL327713 WMH327682:WMH327713 WWD327682:WWD327713 V393218:V393249 JR393218:JR393249 TN393218:TN393249 ADJ393218:ADJ393249 ANF393218:ANF393249 AXB393218:AXB393249 BGX393218:BGX393249 BQT393218:BQT393249 CAP393218:CAP393249 CKL393218:CKL393249 CUH393218:CUH393249 DED393218:DED393249 DNZ393218:DNZ393249 DXV393218:DXV393249 EHR393218:EHR393249 ERN393218:ERN393249 FBJ393218:FBJ393249 FLF393218:FLF393249 FVB393218:FVB393249 GEX393218:GEX393249 GOT393218:GOT393249 GYP393218:GYP393249 HIL393218:HIL393249 HSH393218:HSH393249 ICD393218:ICD393249 ILZ393218:ILZ393249 IVV393218:IVV393249 JFR393218:JFR393249 JPN393218:JPN393249 JZJ393218:JZJ393249 KJF393218:KJF393249 KTB393218:KTB393249 LCX393218:LCX393249 LMT393218:LMT393249 LWP393218:LWP393249 MGL393218:MGL393249 MQH393218:MQH393249 NAD393218:NAD393249 NJZ393218:NJZ393249 NTV393218:NTV393249 ODR393218:ODR393249 ONN393218:ONN393249 OXJ393218:OXJ393249 PHF393218:PHF393249 PRB393218:PRB393249 QAX393218:QAX393249 QKT393218:QKT393249 QUP393218:QUP393249 REL393218:REL393249 ROH393218:ROH393249 RYD393218:RYD393249 SHZ393218:SHZ393249 SRV393218:SRV393249 TBR393218:TBR393249 TLN393218:TLN393249 TVJ393218:TVJ393249 UFF393218:UFF393249 UPB393218:UPB393249 UYX393218:UYX393249 VIT393218:VIT393249 VSP393218:VSP393249 WCL393218:WCL393249 WMH393218:WMH393249 WWD393218:WWD393249 V458754:V458785 JR458754:JR458785 TN458754:TN458785 ADJ458754:ADJ458785 ANF458754:ANF458785 AXB458754:AXB458785 BGX458754:BGX458785 BQT458754:BQT458785 CAP458754:CAP458785 CKL458754:CKL458785 CUH458754:CUH458785 DED458754:DED458785 DNZ458754:DNZ458785 DXV458754:DXV458785 EHR458754:EHR458785 ERN458754:ERN458785 FBJ458754:FBJ458785 FLF458754:FLF458785 FVB458754:FVB458785 GEX458754:GEX458785 GOT458754:GOT458785 GYP458754:GYP458785 HIL458754:HIL458785 HSH458754:HSH458785 ICD458754:ICD458785 ILZ458754:ILZ458785 IVV458754:IVV458785 JFR458754:JFR458785 JPN458754:JPN458785 JZJ458754:JZJ458785 KJF458754:KJF458785 KTB458754:KTB458785 LCX458754:LCX458785 LMT458754:LMT458785 LWP458754:LWP458785 MGL458754:MGL458785 MQH458754:MQH458785 NAD458754:NAD458785 NJZ458754:NJZ458785 NTV458754:NTV458785 ODR458754:ODR458785 ONN458754:ONN458785 OXJ458754:OXJ458785 PHF458754:PHF458785 PRB458754:PRB458785 QAX458754:QAX458785 QKT458754:QKT458785 QUP458754:QUP458785 REL458754:REL458785 ROH458754:ROH458785 RYD458754:RYD458785 SHZ458754:SHZ458785 SRV458754:SRV458785 TBR458754:TBR458785 TLN458754:TLN458785 TVJ458754:TVJ458785 UFF458754:UFF458785 UPB458754:UPB458785 UYX458754:UYX458785 VIT458754:VIT458785 VSP458754:VSP458785 WCL458754:WCL458785 WMH458754:WMH458785 WWD458754:WWD458785 V524290:V524321 JR524290:JR524321 TN524290:TN524321 ADJ524290:ADJ524321 ANF524290:ANF524321 AXB524290:AXB524321 BGX524290:BGX524321 BQT524290:BQT524321 CAP524290:CAP524321 CKL524290:CKL524321 CUH524290:CUH524321 DED524290:DED524321 DNZ524290:DNZ524321 DXV524290:DXV524321 EHR524290:EHR524321 ERN524290:ERN524321 FBJ524290:FBJ524321 FLF524290:FLF524321 FVB524290:FVB524321 GEX524290:GEX524321 GOT524290:GOT524321 GYP524290:GYP524321 HIL524290:HIL524321 HSH524290:HSH524321 ICD524290:ICD524321 ILZ524290:ILZ524321 IVV524290:IVV524321 JFR524290:JFR524321 JPN524290:JPN524321 JZJ524290:JZJ524321 KJF524290:KJF524321 KTB524290:KTB524321 LCX524290:LCX524321 LMT524290:LMT524321 LWP524290:LWP524321 MGL524290:MGL524321 MQH524290:MQH524321 NAD524290:NAD524321 NJZ524290:NJZ524321 NTV524290:NTV524321 ODR524290:ODR524321 ONN524290:ONN524321 OXJ524290:OXJ524321 PHF524290:PHF524321 PRB524290:PRB524321 QAX524290:QAX524321 QKT524290:QKT524321 QUP524290:QUP524321 REL524290:REL524321 ROH524290:ROH524321 RYD524290:RYD524321 SHZ524290:SHZ524321 SRV524290:SRV524321 TBR524290:TBR524321 TLN524290:TLN524321 TVJ524290:TVJ524321 UFF524290:UFF524321 UPB524290:UPB524321 UYX524290:UYX524321 VIT524290:VIT524321 VSP524290:VSP524321 WCL524290:WCL524321 WMH524290:WMH524321 WWD524290:WWD524321 V589826:V589857 JR589826:JR589857 TN589826:TN589857 ADJ589826:ADJ589857 ANF589826:ANF589857 AXB589826:AXB589857 BGX589826:BGX589857 BQT589826:BQT589857 CAP589826:CAP589857 CKL589826:CKL589857 CUH589826:CUH589857 DED589826:DED589857 DNZ589826:DNZ589857 DXV589826:DXV589857 EHR589826:EHR589857 ERN589826:ERN589857 FBJ589826:FBJ589857 FLF589826:FLF589857 FVB589826:FVB589857 GEX589826:GEX589857 GOT589826:GOT589857 GYP589826:GYP589857 HIL589826:HIL589857 HSH589826:HSH589857 ICD589826:ICD589857 ILZ589826:ILZ589857 IVV589826:IVV589857 JFR589826:JFR589857 JPN589826:JPN589857 JZJ589826:JZJ589857 KJF589826:KJF589857 KTB589826:KTB589857 LCX589826:LCX589857 LMT589826:LMT589857 LWP589826:LWP589857 MGL589826:MGL589857 MQH589826:MQH589857 NAD589826:NAD589857 NJZ589826:NJZ589857 NTV589826:NTV589857 ODR589826:ODR589857 ONN589826:ONN589857 OXJ589826:OXJ589857 PHF589826:PHF589857 PRB589826:PRB589857 QAX589826:QAX589857 QKT589826:QKT589857 QUP589826:QUP589857 REL589826:REL589857 ROH589826:ROH589857 RYD589826:RYD589857 SHZ589826:SHZ589857 SRV589826:SRV589857 TBR589826:TBR589857 TLN589826:TLN589857 TVJ589826:TVJ589857 UFF589826:UFF589857 UPB589826:UPB589857 UYX589826:UYX589857 VIT589826:VIT589857 VSP589826:VSP589857 WCL589826:WCL589857 WMH589826:WMH589857 WWD589826:WWD589857 V655362:V655393 JR655362:JR655393 TN655362:TN655393 ADJ655362:ADJ655393 ANF655362:ANF655393 AXB655362:AXB655393 BGX655362:BGX655393 BQT655362:BQT655393 CAP655362:CAP655393 CKL655362:CKL655393 CUH655362:CUH655393 DED655362:DED655393 DNZ655362:DNZ655393 DXV655362:DXV655393 EHR655362:EHR655393 ERN655362:ERN655393 FBJ655362:FBJ655393 FLF655362:FLF655393 FVB655362:FVB655393 GEX655362:GEX655393 GOT655362:GOT655393 GYP655362:GYP655393 HIL655362:HIL655393 HSH655362:HSH655393 ICD655362:ICD655393 ILZ655362:ILZ655393 IVV655362:IVV655393 JFR655362:JFR655393 JPN655362:JPN655393 JZJ655362:JZJ655393 KJF655362:KJF655393 KTB655362:KTB655393 LCX655362:LCX655393 LMT655362:LMT655393 LWP655362:LWP655393 MGL655362:MGL655393 MQH655362:MQH655393 NAD655362:NAD655393 NJZ655362:NJZ655393 NTV655362:NTV655393 ODR655362:ODR655393 ONN655362:ONN655393 OXJ655362:OXJ655393 PHF655362:PHF655393 PRB655362:PRB655393 QAX655362:QAX655393 QKT655362:QKT655393 QUP655362:QUP655393 REL655362:REL655393 ROH655362:ROH655393 RYD655362:RYD655393 SHZ655362:SHZ655393 SRV655362:SRV655393 TBR655362:TBR655393 TLN655362:TLN655393 TVJ655362:TVJ655393 UFF655362:UFF655393 UPB655362:UPB655393 UYX655362:UYX655393 VIT655362:VIT655393 VSP655362:VSP655393 WCL655362:WCL655393 WMH655362:WMH655393 WWD655362:WWD655393 V720898:V720929 JR720898:JR720929 TN720898:TN720929 ADJ720898:ADJ720929 ANF720898:ANF720929 AXB720898:AXB720929 BGX720898:BGX720929 BQT720898:BQT720929 CAP720898:CAP720929 CKL720898:CKL720929 CUH720898:CUH720929 DED720898:DED720929 DNZ720898:DNZ720929 DXV720898:DXV720929 EHR720898:EHR720929 ERN720898:ERN720929 FBJ720898:FBJ720929 FLF720898:FLF720929 FVB720898:FVB720929 GEX720898:GEX720929 GOT720898:GOT720929 GYP720898:GYP720929 HIL720898:HIL720929 HSH720898:HSH720929 ICD720898:ICD720929 ILZ720898:ILZ720929 IVV720898:IVV720929 JFR720898:JFR720929 JPN720898:JPN720929 JZJ720898:JZJ720929 KJF720898:KJF720929 KTB720898:KTB720929 LCX720898:LCX720929 LMT720898:LMT720929 LWP720898:LWP720929 MGL720898:MGL720929 MQH720898:MQH720929 NAD720898:NAD720929 NJZ720898:NJZ720929 NTV720898:NTV720929 ODR720898:ODR720929 ONN720898:ONN720929 OXJ720898:OXJ720929 PHF720898:PHF720929 PRB720898:PRB720929 QAX720898:QAX720929 QKT720898:QKT720929 QUP720898:QUP720929 REL720898:REL720929 ROH720898:ROH720929 RYD720898:RYD720929 SHZ720898:SHZ720929 SRV720898:SRV720929 TBR720898:TBR720929 TLN720898:TLN720929 TVJ720898:TVJ720929 UFF720898:UFF720929 UPB720898:UPB720929 UYX720898:UYX720929 VIT720898:VIT720929 VSP720898:VSP720929 WCL720898:WCL720929 WMH720898:WMH720929 WWD720898:WWD720929 V786434:V786465 JR786434:JR786465 TN786434:TN786465 ADJ786434:ADJ786465 ANF786434:ANF786465 AXB786434:AXB786465 BGX786434:BGX786465 BQT786434:BQT786465 CAP786434:CAP786465 CKL786434:CKL786465 CUH786434:CUH786465 DED786434:DED786465 DNZ786434:DNZ786465 DXV786434:DXV786465 EHR786434:EHR786465 ERN786434:ERN786465 FBJ786434:FBJ786465 FLF786434:FLF786465 FVB786434:FVB786465 GEX786434:GEX786465 GOT786434:GOT786465 GYP786434:GYP786465 HIL786434:HIL786465 HSH786434:HSH786465 ICD786434:ICD786465 ILZ786434:ILZ786465 IVV786434:IVV786465 JFR786434:JFR786465 JPN786434:JPN786465 JZJ786434:JZJ786465 KJF786434:KJF786465 KTB786434:KTB786465 LCX786434:LCX786465 LMT786434:LMT786465 LWP786434:LWP786465 MGL786434:MGL786465 MQH786434:MQH786465 NAD786434:NAD786465 NJZ786434:NJZ786465 NTV786434:NTV786465 ODR786434:ODR786465 ONN786434:ONN786465 OXJ786434:OXJ786465 PHF786434:PHF786465 PRB786434:PRB786465 QAX786434:QAX786465 QKT786434:QKT786465 QUP786434:QUP786465 REL786434:REL786465 ROH786434:ROH786465 RYD786434:RYD786465 SHZ786434:SHZ786465 SRV786434:SRV786465 TBR786434:TBR786465 TLN786434:TLN786465 TVJ786434:TVJ786465 UFF786434:UFF786465 UPB786434:UPB786465 UYX786434:UYX786465 VIT786434:VIT786465 VSP786434:VSP786465 WCL786434:WCL786465 WMH786434:WMH786465 WWD786434:WWD786465 V851970:V852001 JR851970:JR852001 TN851970:TN852001 ADJ851970:ADJ852001 ANF851970:ANF852001 AXB851970:AXB852001 BGX851970:BGX852001 BQT851970:BQT852001 CAP851970:CAP852001 CKL851970:CKL852001 CUH851970:CUH852001 DED851970:DED852001 DNZ851970:DNZ852001 DXV851970:DXV852001 EHR851970:EHR852001 ERN851970:ERN852001 FBJ851970:FBJ852001 FLF851970:FLF852001 FVB851970:FVB852001 GEX851970:GEX852001 GOT851970:GOT852001 GYP851970:GYP852001 HIL851970:HIL852001 HSH851970:HSH852001 ICD851970:ICD852001 ILZ851970:ILZ852001 IVV851970:IVV852001 JFR851970:JFR852001 JPN851970:JPN852001 JZJ851970:JZJ852001 KJF851970:KJF852001 KTB851970:KTB852001 LCX851970:LCX852001 LMT851970:LMT852001 LWP851970:LWP852001 MGL851970:MGL852001 MQH851970:MQH852001 NAD851970:NAD852001 NJZ851970:NJZ852001 NTV851970:NTV852001 ODR851970:ODR852001 ONN851970:ONN852001 OXJ851970:OXJ852001 PHF851970:PHF852001 PRB851970:PRB852001 QAX851970:QAX852001 QKT851970:QKT852001 QUP851970:QUP852001 REL851970:REL852001 ROH851970:ROH852001 RYD851970:RYD852001 SHZ851970:SHZ852001 SRV851970:SRV852001 TBR851970:TBR852001 TLN851970:TLN852001 TVJ851970:TVJ852001 UFF851970:UFF852001 UPB851970:UPB852001 UYX851970:UYX852001 VIT851970:VIT852001 VSP851970:VSP852001 WCL851970:WCL852001 WMH851970:WMH852001 WWD851970:WWD852001 V917506:V917537 JR917506:JR917537 TN917506:TN917537 ADJ917506:ADJ917537 ANF917506:ANF917537 AXB917506:AXB917537 BGX917506:BGX917537 BQT917506:BQT917537 CAP917506:CAP917537 CKL917506:CKL917537 CUH917506:CUH917537 DED917506:DED917537 DNZ917506:DNZ917537 DXV917506:DXV917537 EHR917506:EHR917537 ERN917506:ERN917537 FBJ917506:FBJ917537 FLF917506:FLF917537 FVB917506:FVB917537 GEX917506:GEX917537 GOT917506:GOT917537 GYP917506:GYP917537 HIL917506:HIL917537 HSH917506:HSH917537 ICD917506:ICD917537 ILZ917506:ILZ917537 IVV917506:IVV917537 JFR917506:JFR917537 JPN917506:JPN917537 JZJ917506:JZJ917537 KJF917506:KJF917537 KTB917506:KTB917537 LCX917506:LCX917537 LMT917506:LMT917537 LWP917506:LWP917537 MGL917506:MGL917537 MQH917506:MQH917537 NAD917506:NAD917537 NJZ917506:NJZ917537 NTV917506:NTV917537 ODR917506:ODR917537 ONN917506:ONN917537 OXJ917506:OXJ917537 PHF917506:PHF917537 PRB917506:PRB917537 QAX917506:QAX917537 QKT917506:QKT917537 QUP917506:QUP917537 REL917506:REL917537 ROH917506:ROH917537 RYD917506:RYD917537 SHZ917506:SHZ917537 SRV917506:SRV917537 TBR917506:TBR917537 TLN917506:TLN917537 TVJ917506:TVJ917537 UFF917506:UFF917537 UPB917506:UPB917537 UYX917506:UYX917537 VIT917506:VIT917537 VSP917506:VSP917537 WCL917506:WCL917537 WMH917506:WMH917537 WWD917506:WWD917537 V983042:V983073 JR983042:JR983073 TN983042:TN983073 ADJ983042:ADJ983073 ANF983042:ANF983073 AXB983042:AXB983073 BGX983042:BGX983073 BQT983042:BQT983073 CAP983042:CAP983073 CKL983042:CKL983073 CUH983042:CUH983073 DED983042:DED983073 DNZ983042:DNZ983073 DXV983042:DXV983073 EHR983042:EHR983073 ERN983042:ERN983073 FBJ983042:FBJ983073 FLF983042:FLF983073 FVB983042:FVB983073 GEX983042:GEX983073 GOT983042:GOT983073 GYP983042:GYP983073 HIL983042:HIL983073 HSH983042:HSH983073 ICD983042:ICD983073 ILZ983042:ILZ983073 IVV983042:IVV983073 JFR983042:JFR983073 JPN983042:JPN983073 JZJ983042:JZJ983073 KJF983042:KJF983073 KTB983042:KTB983073 LCX983042:LCX983073 LMT983042:LMT983073 LWP983042:LWP983073 MGL983042:MGL983073 MQH983042:MQH983073 NAD983042:NAD983073 NJZ983042:NJZ983073 NTV983042:NTV983073 ODR983042:ODR983073 ONN983042:ONN983073 OXJ983042:OXJ983073 PHF983042:PHF983073 PRB983042:PRB983073 QAX983042:QAX983073 QKT983042:QKT983073 QUP983042:QUP983073 REL983042:REL983073 ROH983042:ROH983073 RYD983042:RYD983073 SHZ983042:SHZ983073 SRV983042:SRV983073 TBR983042:TBR983073 TLN983042:TLN983073 TVJ983042:TVJ983073 UFF983042:UFF983073 UPB983042:UPB983073 UYX983042:UYX983073 VIT983042:VIT983073 VSP983042:VSP983073 WCL983042:WCL983073 WMH983042:WMH983073 WWD983042:WWD983073 V31">
      <formula1>$J$2:$J$4</formula1>
    </dataValidation>
    <dataValidation type="list" allowBlank="1" showInputMessage="1" showErrorMessage="1" sqref="W65538:W65569 JS65538:JS65569 TO65538:TO65569 ADK65538:ADK65569 ANG65538:ANG65569 AXC65538:AXC65569 BGY65538:BGY65569 BQU65538:BQU65569 CAQ65538:CAQ65569 CKM65538:CKM65569 CUI65538:CUI65569 DEE65538:DEE65569 DOA65538:DOA65569 DXW65538:DXW65569 EHS65538:EHS65569 ERO65538:ERO65569 FBK65538:FBK65569 FLG65538:FLG65569 FVC65538:FVC65569 GEY65538:GEY65569 GOU65538:GOU65569 GYQ65538:GYQ65569 HIM65538:HIM65569 HSI65538:HSI65569 ICE65538:ICE65569 IMA65538:IMA65569 IVW65538:IVW65569 JFS65538:JFS65569 JPO65538:JPO65569 JZK65538:JZK65569 KJG65538:KJG65569 KTC65538:KTC65569 LCY65538:LCY65569 LMU65538:LMU65569 LWQ65538:LWQ65569 MGM65538:MGM65569 MQI65538:MQI65569 NAE65538:NAE65569 NKA65538:NKA65569 NTW65538:NTW65569 ODS65538:ODS65569 ONO65538:ONO65569 OXK65538:OXK65569 PHG65538:PHG65569 PRC65538:PRC65569 QAY65538:QAY65569 QKU65538:QKU65569 QUQ65538:QUQ65569 REM65538:REM65569 ROI65538:ROI65569 RYE65538:RYE65569 SIA65538:SIA65569 SRW65538:SRW65569 TBS65538:TBS65569 TLO65538:TLO65569 TVK65538:TVK65569 UFG65538:UFG65569 UPC65538:UPC65569 UYY65538:UYY65569 VIU65538:VIU65569 VSQ65538:VSQ65569 WCM65538:WCM65569 WMI65538:WMI65569 WWE65538:WWE65569 W131074:W131105 JS131074:JS131105 TO131074:TO131105 ADK131074:ADK131105 ANG131074:ANG131105 AXC131074:AXC131105 BGY131074:BGY131105 BQU131074:BQU131105 CAQ131074:CAQ131105 CKM131074:CKM131105 CUI131074:CUI131105 DEE131074:DEE131105 DOA131074:DOA131105 DXW131074:DXW131105 EHS131074:EHS131105 ERO131074:ERO131105 FBK131074:FBK131105 FLG131074:FLG131105 FVC131074:FVC131105 GEY131074:GEY131105 GOU131074:GOU131105 GYQ131074:GYQ131105 HIM131074:HIM131105 HSI131074:HSI131105 ICE131074:ICE131105 IMA131074:IMA131105 IVW131074:IVW131105 JFS131074:JFS131105 JPO131074:JPO131105 JZK131074:JZK131105 KJG131074:KJG131105 KTC131074:KTC131105 LCY131074:LCY131105 LMU131074:LMU131105 LWQ131074:LWQ131105 MGM131074:MGM131105 MQI131074:MQI131105 NAE131074:NAE131105 NKA131074:NKA131105 NTW131074:NTW131105 ODS131074:ODS131105 ONO131074:ONO131105 OXK131074:OXK131105 PHG131074:PHG131105 PRC131074:PRC131105 QAY131074:QAY131105 QKU131074:QKU131105 QUQ131074:QUQ131105 REM131074:REM131105 ROI131074:ROI131105 RYE131074:RYE131105 SIA131074:SIA131105 SRW131074:SRW131105 TBS131074:TBS131105 TLO131074:TLO131105 TVK131074:TVK131105 UFG131074:UFG131105 UPC131074:UPC131105 UYY131074:UYY131105 VIU131074:VIU131105 VSQ131074:VSQ131105 WCM131074:WCM131105 WMI131074:WMI131105 WWE131074:WWE131105 W196610:W196641 JS196610:JS196641 TO196610:TO196641 ADK196610:ADK196641 ANG196610:ANG196641 AXC196610:AXC196641 BGY196610:BGY196641 BQU196610:BQU196641 CAQ196610:CAQ196641 CKM196610:CKM196641 CUI196610:CUI196641 DEE196610:DEE196641 DOA196610:DOA196641 DXW196610:DXW196641 EHS196610:EHS196641 ERO196610:ERO196641 FBK196610:FBK196641 FLG196610:FLG196641 FVC196610:FVC196641 GEY196610:GEY196641 GOU196610:GOU196641 GYQ196610:GYQ196641 HIM196610:HIM196641 HSI196610:HSI196641 ICE196610:ICE196641 IMA196610:IMA196641 IVW196610:IVW196641 JFS196610:JFS196641 JPO196610:JPO196641 JZK196610:JZK196641 KJG196610:KJG196641 KTC196610:KTC196641 LCY196610:LCY196641 LMU196610:LMU196641 LWQ196610:LWQ196641 MGM196610:MGM196641 MQI196610:MQI196641 NAE196610:NAE196641 NKA196610:NKA196641 NTW196610:NTW196641 ODS196610:ODS196641 ONO196610:ONO196641 OXK196610:OXK196641 PHG196610:PHG196641 PRC196610:PRC196641 QAY196610:QAY196641 QKU196610:QKU196641 QUQ196610:QUQ196641 REM196610:REM196641 ROI196610:ROI196641 RYE196610:RYE196641 SIA196610:SIA196641 SRW196610:SRW196641 TBS196610:TBS196641 TLO196610:TLO196641 TVK196610:TVK196641 UFG196610:UFG196641 UPC196610:UPC196641 UYY196610:UYY196641 VIU196610:VIU196641 VSQ196610:VSQ196641 WCM196610:WCM196641 WMI196610:WMI196641 WWE196610:WWE196641 W262146:W262177 JS262146:JS262177 TO262146:TO262177 ADK262146:ADK262177 ANG262146:ANG262177 AXC262146:AXC262177 BGY262146:BGY262177 BQU262146:BQU262177 CAQ262146:CAQ262177 CKM262146:CKM262177 CUI262146:CUI262177 DEE262146:DEE262177 DOA262146:DOA262177 DXW262146:DXW262177 EHS262146:EHS262177 ERO262146:ERO262177 FBK262146:FBK262177 FLG262146:FLG262177 FVC262146:FVC262177 GEY262146:GEY262177 GOU262146:GOU262177 GYQ262146:GYQ262177 HIM262146:HIM262177 HSI262146:HSI262177 ICE262146:ICE262177 IMA262146:IMA262177 IVW262146:IVW262177 JFS262146:JFS262177 JPO262146:JPO262177 JZK262146:JZK262177 KJG262146:KJG262177 KTC262146:KTC262177 LCY262146:LCY262177 LMU262146:LMU262177 LWQ262146:LWQ262177 MGM262146:MGM262177 MQI262146:MQI262177 NAE262146:NAE262177 NKA262146:NKA262177 NTW262146:NTW262177 ODS262146:ODS262177 ONO262146:ONO262177 OXK262146:OXK262177 PHG262146:PHG262177 PRC262146:PRC262177 QAY262146:QAY262177 QKU262146:QKU262177 QUQ262146:QUQ262177 REM262146:REM262177 ROI262146:ROI262177 RYE262146:RYE262177 SIA262146:SIA262177 SRW262146:SRW262177 TBS262146:TBS262177 TLO262146:TLO262177 TVK262146:TVK262177 UFG262146:UFG262177 UPC262146:UPC262177 UYY262146:UYY262177 VIU262146:VIU262177 VSQ262146:VSQ262177 WCM262146:WCM262177 WMI262146:WMI262177 WWE262146:WWE262177 W327682:W327713 JS327682:JS327713 TO327682:TO327713 ADK327682:ADK327713 ANG327682:ANG327713 AXC327682:AXC327713 BGY327682:BGY327713 BQU327682:BQU327713 CAQ327682:CAQ327713 CKM327682:CKM327713 CUI327682:CUI327713 DEE327682:DEE327713 DOA327682:DOA327713 DXW327682:DXW327713 EHS327682:EHS327713 ERO327682:ERO327713 FBK327682:FBK327713 FLG327682:FLG327713 FVC327682:FVC327713 GEY327682:GEY327713 GOU327682:GOU327713 GYQ327682:GYQ327713 HIM327682:HIM327713 HSI327682:HSI327713 ICE327682:ICE327713 IMA327682:IMA327713 IVW327682:IVW327713 JFS327682:JFS327713 JPO327682:JPO327713 JZK327682:JZK327713 KJG327682:KJG327713 KTC327682:KTC327713 LCY327682:LCY327713 LMU327682:LMU327713 LWQ327682:LWQ327713 MGM327682:MGM327713 MQI327682:MQI327713 NAE327682:NAE327713 NKA327682:NKA327713 NTW327682:NTW327713 ODS327682:ODS327713 ONO327682:ONO327713 OXK327682:OXK327713 PHG327682:PHG327713 PRC327682:PRC327713 QAY327682:QAY327713 QKU327682:QKU327713 QUQ327682:QUQ327713 REM327682:REM327713 ROI327682:ROI327713 RYE327682:RYE327713 SIA327682:SIA327713 SRW327682:SRW327713 TBS327682:TBS327713 TLO327682:TLO327713 TVK327682:TVK327713 UFG327682:UFG327713 UPC327682:UPC327713 UYY327682:UYY327713 VIU327682:VIU327713 VSQ327682:VSQ327713 WCM327682:WCM327713 WMI327682:WMI327713 WWE327682:WWE327713 W393218:W393249 JS393218:JS393249 TO393218:TO393249 ADK393218:ADK393249 ANG393218:ANG393249 AXC393218:AXC393249 BGY393218:BGY393249 BQU393218:BQU393249 CAQ393218:CAQ393249 CKM393218:CKM393249 CUI393218:CUI393249 DEE393218:DEE393249 DOA393218:DOA393249 DXW393218:DXW393249 EHS393218:EHS393249 ERO393218:ERO393249 FBK393218:FBK393249 FLG393218:FLG393249 FVC393218:FVC393249 GEY393218:GEY393249 GOU393218:GOU393249 GYQ393218:GYQ393249 HIM393218:HIM393249 HSI393218:HSI393249 ICE393218:ICE393249 IMA393218:IMA393249 IVW393218:IVW393249 JFS393218:JFS393249 JPO393218:JPO393249 JZK393218:JZK393249 KJG393218:KJG393249 KTC393218:KTC393249 LCY393218:LCY393249 LMU393218:LMU393249 LWQ393218:LWQ393249 MGM393218:MGM393249 MQI393218:MQI393249 NAE393218:NAE393249 NKA393218:NKA393249 NTW393218:NTW393249 ODS393218:ODS393249 ONO393218:ONO393249 OXK393218:OXK393249 PHG393218:PHG393249 PRC393218:PRC393249 QAY393218:QAY393249 QKU393218:QKU393249 QUQ393218:QUQ393249 REM393218:REM393249 ROI393218:ROI393249 RYE393218:RYE393249 SIA393218:SIA393249 SRW393218:SRW393249 TBS393218:TBS393249 TLO393218:TLO393249 TVK393218:TVK393249 UFG393218:UFG393249 UPC393218:UPC393249 UYY393218:UYY393249 VIU393218:VIU393249 VSQ393218:VSQ393249 WCM393218:WCM393249 WMI393218:WMI393249 WWE393218:WWE393249 W458754:W458785 JS458754:JS458785 TO458754:TO458785 ADK458754:ADK458785 ANG458754:ANG458785 AXC458754:AXC458785 BGY458754:BGY458785 BQU458754:BQU458785 CAQ458754:CAQ458785 CKM458754:CKM458785 CUI458754:CUI458785 DEE458754:DEE458785 DOA458754:DOA458785 DXW458754:DXW458785 EHS458754:EHS458785 ERO458754:ERO458785 FBK458754:FBK458785 FLG458754:FLG458785 FVC458754:FVC458785 GEY458754:GEY458785 GOU458754:GOU458785 GYQ458754:GYQ458785 HIM458754:HIM458785 HSI458754:HSI458785 ICE458754:ICE458785 IMA458754:IMA458785 IVW458754:IVW458785 JFS458754:JFS458785 JPO458754:JPO458785 JZK458754:JZK458785 KJG458754:KJG458785 KTC458754:KTC458785 LCY458754:LCY458785 LMU458754:LMU458785 LWQ458754:LWQ458785 MGM458754:MGM458785 MQI458754:MQI458785 NAE458754:NAE458785 NKA458754:NKA458785 NTW458754:NTW458785 ODS458754:ODS458785 ONO458754:ONO458785 OXK458754:OXK458785 PHG458754:PHG458785 PRC458754:PRC458785 QAY458754:QAY458785 QKU458754:QKU458785 QUQ458754:QUQ458785 REM458754:REM458785 ROI458754:ROI458785 RYE458754:RYE458785 SIA458754:SIA458785 SRW458754:SRW458785 TBS458754:TBS458785 TLO458754:TLO458785 TVK458754:TVK458785 UFG458754:UFG458785 UPC458754:UPC458785 UYY458754:UYY458785 VIU458754:VIU458785 VSQ458754:VSQ458785 WCM458754:WCM458785 WMI458754:WMI458785 WWE458754:WWE458785 W524290:W524321 JS524290:JS524321 TO524290:TO524321 ADK524290:ADK524321 ANG524290:ANG524321 AXC524290:AXC524321 BGY524290:BGY524321 BQU524290:BQU524321 CAQ524290:CAQ524321 CKM524290:CKM524321 CUI524290:CUI524321 DEE524290:DEE524321 DOA524290:DOA524321 DXW524290:DXW524321 EHS524290:EHS524321 ERO524290:ERO524321 FBK524290:FBK524321 FLG524290:FLG524321 FVC524290:FVC524321 GEY524290:GEY524321 GOU524290:GOU524321 GYQ524290:GYQ524321 HIM524290:HIM524321 HSI524290:HSI524321 ICE524290:ICE524321 IMA524290:IMA524321 IVW524290:IVW524321 JFS524290:JFS524321 JPO524290:JPO524321 JZK524290:JZK524321 KJG524290:KJG524321 KTC524290:KTC524321 LCY524290:LCY524321 LMU524290:LMU524321 LWQ524290:LWQ524321 MGM524290:MGM524321 MQI524290:MQI524321 NAE524290:NAE524321 NKA524290:NKA524321 NTW524290:NTW524321 ODS524290:ODS524321 ONO524290:ONO524321 OXK524290:OXK524321 PHG524290:PHG524321 PRC524290:PRC524321 QAY524290:QAY524321 QKU524290:QKU524321 QUQ524290:QUQ524321 REM524290:REM524321 ROI524290:ROI524321 RYE524290:RYE524321 SIA524290:SIA524321 SRW524290:SRW524321 TBS524290:TBS524321 TLO524290:TLO524321 TVK524290:TVK524321 UFG524290:UFG524321 UPC524290:UPC524321 UYY524290:UYY524321 VIU524290:VIU524321 VSQ524290:VSQ524321 WCM524290:WCM524321 WMI524290:WMI524321 WWE524290:WWE524321 W589826:W589857 JS589826:JS589857 TO589826:TO589857 ADK589826:ADK589857 ANG589826:ANG589857 AXC589826:AXC589857 BGY589826:BGY589857 BQU589826:BQU589857 CAQ589826:CAQ589857 CKM589826:CKM589857 CUI589826:CUI589857 DEE589826:DEE589857 DOA589826:DOA589857 DXW589826:DXW589857 EHS589826:EHS589857 ERO589826:ERO589857 FBK589826:FBK589857 FLG589826:FLG589857 FVC589826:FVC589857 GEY589826:GEY589857 GOU589826:GOU589857 GYQ589826:GYQ589857 HIM589826:HIM589857 HSI589826:HSI589857 ICE589826:ICE589857 IMA589826:IMA589857 IVW589826:IVW589857 JFS589826:JFS589857 JPO589826:JPO589857 JZK589826:JZK589857 KJG589826:KJG589857 KTC589826:KTC589857 LCY589826:LCY589857 LMU589826:LMU589857 LWQ589826:LWQ589857 MGM589826:MGM589857 MQI589826:MQI589857 NAE589826:NAE589857 NKA589826:NKA589857 NTW589826:NTW589857 ODS589826:ODS589857 ONO589826:ONO589857 OXK589826:OXK589857 PHG589826:PHG589857 PRC589826:PRC589857 QAY589826:QAY589857 QKU589826:QKU589857 QUQ589826:QUQ589857 REM589826:REM589857 ROI589826:ROI589857 RYE589826:RYE589857 SIA589826:SIA589857 SRW589826:SRW589857 TBS589826:TBS589857 TLO589826:TLO589857 TVK589826:TVK589857 UFG589826:UFG589857 UPC589826:UPC589857 UYY589826:UYY589857 VIU589826:VIU589857 VSQ589826:VSQ589857 WCM589826:WCM589857 WMI589826:WMI589857 WWE589826:WWE589857 W655362:W655393 JS655362:JS655393 TO655362:TO655393 ADK655362:ADK655393 ANG655362:ANG655393 AXC655362:AXC655393 BGY655362:BGY655393 BQU655362:BQU655393 CAQ655362:CAQ655393 CKM655362:CKM655393 CUI655362:CUI655393 DEE655362:DEE655393 DOA655362:DOA655393 DXW655362:DXW655393 EHS655362:EHS655393 ERO655362:ERO655393 FBK655362:FBK655393 FLG655362:FLG655393 FVC655362:FVC655393 GEY655362:GEY655393 GOU655362:GOU655393 GYQ655362:GYQ655393 HIM655362:HIM655393 HSI655362:HSI655393 ICE655362:ICE655393 IMA655362:IMA655393 IVW655362:IVW655393 JFS655362:JFS655393 JPO655362:JPO655393 JZK655362:JZK655393 KJG655362:KJG655393 KTC655362:KTC655393 LCY655362:LCY655393 LMU655362:LMU655393 LWQ655362:LWQ655393 MGM655362:MGM655393 MQI655362:MQI655393 NAE655362:NAE655393 NKA655362:NKA655393 NTW655362:NTW655393 ODS655362:ODS655393 ONO655362:ONO655393 OXK655362:OXK655393 PHG655362:PHG655393 PRC655362:PRC655393 QAY655362:QAY655393 QKU655362:QKU655393 QUQ655362:QUQ655393 REM655362:REM655393 ROI655362:ROI655393 RYE655362:RYE655393 SIA655362:SIA655393 SRW655362:SRW655393 TBS655362:TBS655393 TLO655362:TLO655393 TVK655362:TVK655393 UFG655362:UFG655393 UPC655362:UPC655393 UYY655362:UYY655393 VIU655362:VIU655393 VSQ655362:VSQ655393 WCM655362:WCM655393 WMI655362:WMI655393 WWE655362:WWE655393 W720898:W720929 JS720898:JS720929 TO720898:TO720929 ADK720898:ADK720929 ANG720898:ANG720929 AXC720898:AXC720929 BGY720898:BGY720929 BQU720898:BQU720929 CAQ720898:CAQ720929 CKM720898:CKM720929 CUI720898:CUI720929 DEE720898:DEE720929 DOA720898:DOA720929 DXW720898:DXW720929 EHS720898:EHS720929 ERO720898:ERO720929 FBK720898:FBK720929 FLG720898:FLG720929 FVC720898:FVC720929 GEY720898:GEY720929 GOU720898:GOU720929 GYQ720898:GYQ720929 HIM720898:HIM720929 HSI720898:HSI720929 ICE720898:ICE720929 IMA720898:IMA720929 IVW720898:IVW720929 JFS720898:JFS720929 JPO720898:JPO720929 JZK720898:JZK720929 KJG720898:KJG720929 KTC720898:KTC720929 LCY720898:LCY720929 LMU720898:LMU720929 LWQ720898:LWQ720929 MGM720898:MGM720929 MQI720898:MQI720929 NAE720898:NAE720929 NKA720898:NKA720929 NTW720898:NTW720929 ODS720898:ODS720929 ONO720898:ONO720929 OXK720898:OXK720929 PHG720898:PHG720929 PRC720898:PRC720929 QAY720898:QAY720929 QKU720898:QKU720929 QUQ720898:QUQ720929 REM720898:REM720929 ROI720898:ROI720929 RYE720898:RYE720929 SIA720898:SIA720929 SRW720898:SRW720929 TBS720898:TBS720929 TLO720898:TLO720929 TVK720898:TVK720929 UFG720898:UFG720929 UPC720898:UPC720929 UYY720898:UYY720929 VIU720898:VIU720929 VSQ720898:VSQ720929 WCM720898:WCM720929 WMI720898:WMI720929 WWE720898:WWE720929 W786434:W786465 JS786434:JS786465 TO786434:TO786465 ADK786434:ADK786465 ANG786434:ANG786465 AXC786434:AXC786465 BGY786434:BGY786465 BQU786434:BQU786465 CAQ786434:CAQ786465 CKM786434:CKM786465 CUI786434:CUI786465 DEE786434:DEE786465 DOA786434:DOA786465 DXW786434:DXW786465 EHS786434:EHS786465 ERO786434:ERO786465 FBK786434:FBK786465 FLG786434:FLG786465 FVC786434:FVC786465 GEY786434:GEY786465 GOU786434:GOU786465 GYQ786434:GYQ786465 HIM786434:HIM786465 HSI786434:HSI786465 ICE786434:ICE786465 IMA786434:IMA786465 IVW786434:IVW786465 JFS786434:JFS786465 JPO786434:JPO786465 JZK786434:JZK786465 KJG786434:KJG786465 KTC786434:KTC786465 LCY786434:LCY786465 LMU786434:LMU786465 LWQ786434:LWQ786465 MGM786434:MGM786465 MQI786434:MQI786465 NAE786434:NAE786465 NKA786434:NKA786465 NTW786434:NTW786465 ODS786434:ODS786465 ONO786434:ONO786465 OXK786434:OXK786465 PHG786434:PHG786465 PRC786434:PRC786465 QAY786434:QAY786465 QKU786434:QKU786465 QUQ786434:QUQ786465 REM786434:REM786465 ROI786434:ROI786465 RYE786434:RYE786465 SIA786434:SIA786465 SRW786434:SRW786465 TBS786434:TBS786465 TLO786434:TLO786465 TVK786434:TVK786465 UFG786434:UFG786465 UPC786434:UPC786465 UYY786434:UYY786465 VIU786434:VIU786465 VSQ786434:VSQ786465 WCM786434:WCM786465 WMI786434:WMI786465 WWE786434:WWE786465 W851970:W852001 JS851970:JS852001 TO851970:TO852001 ADK851970:ADK852001 ANG851970:ANG852001 AXC851970:AXC852001 BGY851970:BGY852001 BQU851970:BQU852001 CAQ851970:CAQ852001 CKM851970:CKM852001 CUI851970:CUI852001 DEE851970:DEE852001 DOA851970:DOA852001 DXW851970:DXW852001 EHS851970:EHS852001 ERO851970:ERO852001 FBK851970:FBK852001 FLG851970:FLG852001 FVC851970:FVC852001 GEY851970:GEY852001 GOU851970:GOU852001 GYQ851970:GYQ852001 HIM851970:HIM852001 HSI851970:HSI852001 ICE851970:ICE852001 IMA851970:IMA852001 IVW851970:IVW852001 JFS851970:JFS852001 JPO851970:JPO852001 JZK851970:JZK852001 KJG851970:KJG852001 KTC851970:KTC852001 LCY851970:LCY852001 LMU851970:LMU852001 LWQ851970:LWQ852001 MGM851970:MGM852001 MQI851970:MQI852001 NAE851970:NAE852001 NKA851970:NKA852001 NTW851970:NTW852001 ODS851970:ODS852001 ONO851970:ONO852001 OXK851970:OXK852001 PHG851970:PHG852001 PRC851970:PRC852001 QAY851970:QAY852001 QKU851970:QKU852001 QUQ851970:QUQ852001 REM851970:REM852001 ROI851970:ROI852001 RYE851970:RYE852001 SIA851970:SIA852001 SRW851970:SRW852001 TBS851970:TBS852001 TLO851970:TLO852001 TVK851970:TVK852001 UFG851970:UFG852001 UPC851970:UPC852001 UYY851970:UYY852001 VIU851970:VIU852001 VSQ851970:VSQ852001 WCM851970:WCM852001 WMI851970:WMI852001 WWE851970:WWE852001 W917506:W917537 JS917506:JS917537 TO917506:TO917537 ADK917506:ADK917537 ANG917506:ANG917537 AXC917506:AXC917537 BGY917506:BGY917537 BQU917506:BQU917537 CAQ917506:CAQ917537 CKM917506:CKM917537 CUI917506:CUI917537 DEE917506:DEE917537 DOA917506:DOA917537 DXW917506:DXW917537 EHS917506:EHS917537 ERO917506:ERO917537 FBK917506:FBK917537 FLG917506:FLG917537 FVC917506:FVC917537 GEY917506:GEY917537 GOU917506:GOU917537 GYQ917506:GYQ917537 HIM917506:HIM917537 HSI917506:HSI917537 ICE917506:ICE917537 IMA917506:IMA917537 IVW917506:IVW917537 JFS917506:JFS917537 JPO917506:JPO917537 JZK917506:JZK917537 KJG917506:KJG917537 KTC917506:KTC917537 LCY917506:LCY917537 LMU917506:LMU917537 LWQ917506:LWQ917537 MGM917506:MGM917537 MQI917506:MQI917537 NAE917506:NAE917537 NKA917506:NKA917537 NTW917506:NTW917537 ODS917506:ODS917537 ONO917506:ONO917537 OXK917506:OXK917537 PHG917506:PHG917537 PRC917506:PRC917537 QAY917506:QAY917537 QKU917506:QKU917537 QUQ917506:QUQ917537 REM917506:REM917537 ROI917506:ROI917537 RYE917506:RYE917537 SIA917506:SIA917537 SRW917506:SRW917537 TBS917506:TBS917537 TLO917506:TLO917537 TVK917506:TVK917537 UFG917506:UFG917537 UPC917506:UPC917537 UYY917506:UYY917537 VIU917506:VIU917537 VSQ917506:VSQ917537 WCM917506:WCM917537 WMI917506:WMI917537 WWE917506:WWE917537 W983042:W983073 JS983042:JS983073 TO983042:TO983073 ADK983042:ADK983073 ANG983042:ANG983073 AXC983042:AXC983073 BGY983042:BGY983073 BQU983042:BQU983073 CAQ983042:CAQ983073 CKM983042:CKM983073 CUI983042:CUI983073 DEE983042:DEE983073 DOA983042:DOA983073 DXW983042:DXW983073 EHS983042:EHS983073 ERO983042:ERO983073 FBK983042:FBK983073 FLG983042:FLG983073 FVC983042:FVC983073 GEY983042:GEY983073 GOU983042:GOU983073 GYQ983042:GYQ983073 HIM983042:HIM983073 HSI983042:HSI983073 ICE983042:ICE983073 IMA983042:IMA983073 IVW983042:IVW983073 JFS983042:JFS983073 JPO983042:JPO983073 JZK983042:JZK983073 KJG983042:KJG983073 KTC983042:KTC983073 LCY983042:LCY983073 LMU983042:LMU983073 LWQ983042:LWQ983073 MGM983042:MGM983073 MQI983042:MQI983073 NAE983042:NAE983073 NKA983042:NKA983073 NTW983042:NTW983073 ODS983042:ODS983073 ONO983042:ONO983073 OXK983042:OXK983073 PHG983042:PHG983073 PRC983042:PRC983073 QAY983042:QAY983073 QKU983042:QKU983073 QUQ983042:QUQ983073 REM983042:REM983073 ROI983042:ROI983073 RYE983042:RYE983073 SIA983042:SIA983073 SRW983042:SRW983073 TBS983042:TBS983073 TLO983042:TLO983073 TVK983042:TVK983073 UFG983042:UFG983073 UPC983042:UPC983073 UYY983042:UYY983073 VIU983042:VIU983073 VSQ983042:VSQ983073 WCM983042:WCM983073 WMI983042:WMI983073 WWE983042:WWE983073 W31">
      <formula1>$I$2:$I$4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6"/>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141"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142"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CONTROL INTERNO DISCIPLINARIO</v>
      </c>
      <c r="F22" s="809"/>
      <c r="G22" s="21"/>
      <c r="H22" s="800" t="s">
        <v>60</v>
      </c>
      <c r="I22" s="801"/>
      <c r="J22" s="802"/>
      <c r="K22" s="83"/>
      <c r="L22" s="89"/>
      <c r="M22" s="89"/>
      <c r="N22" s="89"/>
      <c r="O22" s="89"/>
      <c r="P22" s="89"/>
      <c r="Q22" s="87"/>
      <c r="R22" s="87"/>
      <c r="S22" s="87"/>
      <c r="T22" s="87"/>
      <c r="U22" s="87"/>
      <c r="V22" s="87"/>
      <c r="W22" s="87"/>
      <c r="X22" s="86"/>
    </row>
    <row r="23" spans="1:27" ht="53.25" customHeight="1" thickBot="1" x14ac:dyDescent="0.3">
      <c r="A23" s="810" t="s">
        <v>55</v>
      </c>
      <c r="B23" s="811"/>
      <c r="C23" s="812"/>
      <c r="D23" s="23"/>
      <c r="E23" s="93" t="s">
        <v>144</v>
      </c>
      <c r="F23" s="94">
        <f>COUNTA(E31:E37)</f>
        <v>0</v>
      </c>
      <c r="G23" s="21"/>
      <c r="H23" s="803" t="s">
        <v>66</v>
      </c>
      <c r="I23" s="804"/>
      <c r="J23" s="94">
        <f>COUNTIF(I31:I37,"Acción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COUNTA(H31:H37)</f>
        <v>0</v>
      </c>
      <c r="G24" s="24"/>
      <c r="H24" s="805" t="s">
        <v>149</v>
      </c>
      <c r="I24" s="806"/>
      <c r="J24" s="99">
        <f>COUNTIF(I31:I37,"Acción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COUNTIF(W31:W37, "Vencida")</f>
        <v>0</v>
      </c>
      <c r="G25" s="24"/>
      <c r="H25" s="807"/>
      <c r="I25" s="807"/>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COUNTIF(W31:W37, "En ejecución")</f>
        <v>0</v>
      </c>
      <c r="G26" s="24"/>
      <c r="H26" s="807"/>
      <c r="I26" s="807"/>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COUNTIF(W31:W37,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ht="3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578"/>
      <c r="X31" s="579"/>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17" priority="1" stopIfTrue="1" operator="containsText" text="Cerrada">
      <formula>NOT(ISERROR(SEARCH("Cerrada",W31)))</formula>
    </cfRule>
    <cfRule type="containsText" dxfId="16" priority="2" stopIfTrue="1" operator="containsText" text="En ejecución">
      <formula>NOT(ISERROR(SEARCH("En ejecución",W31)))</formula>
    </cfRule>
    <cfRule type="containsText" dxfId="15" priority="3"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ErrorMessage="1" sqref="A23">
      <formula1>PROCESOS</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0"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141"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142"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EVALUACIÓN Y CONTROL</v>
      </c>
      <c r="F22" s="809"/>
      <c r="G22" s="21"/>
      <c r="H22" s="800" t="s">
        <v>60</v>
      </c>
      <c r="I22" s="801"/>
      <c r="J22" s="802"/>
      <c r="K22" s="83"/>
      <c r="L22" s="84"/>
      <c r="M22" s="84"/>
      <c r="N22" s="84"/>
      <c r="O22" s="84"/>
      <c r="P22" s="84"/>
      <c r="Q22" s="87"/>
      <c r="R22" s="87"/>
      <c r="S22" s="87"/>
      <c r="T22" s="87"/>
      <c r="U22" s="87"/>
      <c r="V22" s="87"/>
      <c r="W22" s="87"/>
      <c r="X22" s="86"/>
    </row>
    <row r="23" spans="1:27" ht="53.25" customHeight="1" thickBot="1" x14ac:dyDescent="0.3">
      <c r="A23" s="810" t="s">
        <v>121</v>
      </c>
      <c r="B23" s="811"/>
      <c r="C23" s="812"/>
      <c r="D23" s="23"/>
      <c r="E23" s="93" t="s">
        <v>144</v>
      </c>
      <c r="F23" s="94">
        <f>COUNTA(E31:E40)</f>
        <v>0</v>
      </c>
      <c r="G23" s="21"/>
      <c r="H23" s="803" t="s">
        <v>66</v>
      </c>
      <c r="I23" s="804"/>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805" t="s">
        <v>149</v>
      </c>
      <c r="I24" s="806"/>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807"/>
      <c r="I25" s="807"/>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807"/>
      <c r="I26" s="807"/>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s="568" customFormat="1" ht="3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578"/>
      <c r="X31" s="579"/>
      <c r="Y31" s="53"/>
      <c r="Z31" s="1"/>
    </row>
    <row r="32" spans="1:27" ht="37.5" customHeight="1" x14ac:dyDescent="0.25">
      <c r="A32" s="131"/>
      <c r="B32" s="128"/>
      <c r="C32" s="128"/>
      <c r="D32" s="131"/>
      <c r="E32" s="132"/>
      <c r="F32" s="128"/>
      <c r="G32" s="133"/>
      <c r="H32" s="133"/>
      <c r="I32" s="129"/>
      <c r="J32" s="132"/>
      <c r="K32" s="132"/>
      <c r="L32" s="132"/>
      <c r="M32" s="134"/>
      <c r="N32" s="132"/>
      <c r="O32" s="815"/>
      <c r="P32" s="816"/>
      <c r="Q32" s="816"/>
      <c r="R32" s="817"/>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818"/>
      <c r="P33" s="819"/>
      <c r="Q33" s="819"/>
      <c r="R33" s="820"/>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protectedRanges>
    <protectedRange sqref="O31:Q31 S31" name="Rango1" securityDescriptor="O:WDG:WDD:(A;;CC;;;S-1-5-21-1528164968-1790463351-673733271-1117)"/>
  </protectedRanges>
  <mergeCells count="18">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2:W33">
    <cfRule type="containsText" dxfId="14" priority="4" stopIfTrue="1" operator="containsText" text="Cerrada">
      <formula>NOT(ISERROR(SEARCH("Cerrada",W32)))</formula>
    </cfRule>
    <cfRule type="containsText" dxfId="13" priority="5" stopIfTrue="1" operator="containsText" text="En ejecución">
      <formula>NOT(ISERROR(SEARCH("En ejecución",W32)))</formula>
    </cfRule>
    <cfRule type="containsText" dxfId="12" priority="6" stopIfTrue="1" operator="containsText" text="Vencida">
      <formula>NOT(ISERROR(SEARCH("Vencida",W32)))</formula>
    </cfRule>
  </conditionalFormatting>
  <conditionalFormatting sqref="W31">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141"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142" t="s">
        <v>937</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MEJORAMIENTO INTEGRAL Y CONTINUO</v>
      </c>
      <c r="F22" s="809"/>
      <c r="G22" s="21"/>
      <c r="H22" s="800" t="s">
        <v>60</v>
      </c>
      <c r="I22" s="801"/>
      <c r="J22" s="802"/>
      <c r="K22" s="83"/>
      <c r="L22" s="87"/>
      <c r="M22" s="87"/>
      <c r="N22" s="87"/>
      <c r="O22" s="87"/>
      <c r="P22" s="87"/>
      <c r="Q22" s="87"/>
      <c r="R22" s="87"/>
      <c r="S22" s="87"/>
      <c r="T22" s="87"/>
      <c r="U22" s="87"/>
      <c r="V22" s="87"/>
      <c r="W22" s="87"/>
      <c r="X22" s="86"/>
    </row>
    <row r="23" spans="1:27" ht="53.25" customHeight="1" thickBot="1" x14ac:dyDescent="0.3">
      <c r="A23" s="810" t="s">
        <v>21</v>
      </c>
      <c r="B23" s="811"/>
      <c r="C23" s="812"/>
      <c r="D23" s="23"/>
      <c r="E23" s="93" t="s">
        <v>144</v>
      </c>
      <c r="F23" s="94">
        <f>COUNTA(E31:E40)</f>
        <v>0</v>
      </c>
      <c r="G23" s="21"/>
      <c r="H23" s="803" t="s">
        <v>66</v>
      </c>
      <c r="I23" s="804"/>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05" t="s">
        <v>149</v>
      </c>
      <c r="I24" s="806"/>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807"/>
      <c r="I25" s="807"/>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807"/>
      <c r="I26" s="807"/>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s="568" customFormat="1" ht="3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578"/>
      <c r="X31" s="579"/>
      <c r="Y31" s="53"/>
      <c r="Z31" s="1"/>
    </row>
    <row r="33" spans="1:26" x14ac:dyDescent="0.25">
      <c r="A33" s="51"/>
      <c r="B33" s="51"/>
      <c r="C33" s="51"/>
      <c r="D33" s="51"/>
      <c r="E33" s="53"/>
      <c r="F33" s="51"/>
      <c r="G33" s="53"/>
      <c r="H33" s="53"/>
      <c r="I33" s="51"/>
      <c r="J33" s="51"/>
      <c r="K33" s="51"/>
      <c r="L33" s="51"/>
      <c r="M33" s="51"/>
      <c r="N33" s="51"/>
      <c r="O33" s="51"/>
      <c r="P33" s="51"/>
      <c r="Q33" s="51"/>
      <c r="R33" s="51"/>
      <c r="S33" s="51"/>
      <c r="T33" s="271"/>
      <c r="U33" s="271"/>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1"/>
      <c r="U34" s="271"/>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O31:Q31 S31" name="Rango1" securityDescriptor="O:WDG:WDD:(A;;CC;;;S-1-5-21-1528164968-1790463351-673733271-1117)"/>
  </protectedRanges>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hyperlinks>
    <hyperlink ref="S31" r:id="rId1" display="http://www.idep.edu.co/sites/default/files/PRO-GRF-11-01_Egresos_o_salidas_de_bienes_V6.pdf"/>
    <hyperlink ref="U31" r:id="rId2" display="http://www.idep.edu.co/sites/default/files/PRO-GRF-11-01_Egresos_o_salidas_de_bienes_V6.pdf"/>
  </hyperlinks>
  <pageMargins left="0.7" right="0.7" top="0.75" bottom="0.75" header="0.3" footer="0.3"/>
  <pageSetup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85" zoomScale="85" zoomScaleNormal="85" workbookViewId="0">
      <selection activeCell="A85" sqref="A85"/>
    </sheetView>
  </sheetViews>
  <sheetFormatPr baseColWidth="10" defaultColWidth="14.42578125" defaultRowHeight="15" customHeight="1" x14ac:dyDescent="0.25"/>
  <cols>
    <col min="1" max="1" width="6.5703125" style="443" customWidth="1"/>
    <col min="2" max="2" width="10.7109375" style="443" customWidth="1"/>
    <col min="3" max="3" width="17.5703125" style="443" customWidth="1"/>
    <col min="4" max="4" width="21.5703125" style="443" customWidth="1"/>
    <col min="5" max="5" width="52.28515625" style="443" customWidth="1"/>
    <col min="6" max="6" width="24.140625" style="443" customWidth="1"/>
    <col min="7" max="7" width="26.5703125" style="443" customWidth="1"/>
    <col min="8" max="8" width="25.85546875" style="443" customWidth="1"/>
    <col min="9" max="9" width="14" style="443" customWidth="1"/>
    <col min="10" max="10" width="18" style="443" customWidth="1"/>
    <col min="11" max="11" width="18.5703125" style="443" customWidth="1"/>
    <col min="12" max="12" width="20" style="443" customWidth="1"/>
    <col min="13" max="14" width="15.42578125" style="443" customWidth="1"/>
    <col min="15" max="15" width="55.7109375" style="443" customWidth="1"/>
    <col min="16" max="16" width="28.140625" style="443" customWidth="1"/>
    <col min="17" max="17" width="100.7109375" style="443" customWidth="1"/>
    <col min="18" max="18" width="40.140625" style="443" customWidth="1"/>
    <col min="19" max="19" width="18.42578125" style="443" customWidth="1"/>
    <col min="20" max="20" width="19.42578125" style="443" customWidth="1"/>
    <col min="21" max="21" width="80.28515625" style="443" customWidth="1"/>
    <col min="22" max="22" width="31.140625" style="443" customWidth="1"/>
    <col min="23" max="23" width="14.42578125" style="443" customWidth="1"/>
    <col min="24" max="25" width="11" style="443" customWidth="1"/>
    <col min="26" max="16384" width="14.42578125" style="443"/>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1"/>
      <c r="U17" s="90" t="s">
        <v>57</v>
      </c>
      <c r="W17" s="1"/>
    </row>
    <row r="18" spans="1:24" ht="27.75" customHeight="1" x14ac:dyDescent="0.25">
      <c r="A18" s="714"/>
      <c r="B18" s="715"/>
      <c r="C18" s="716"/>
      <c r="D18" s="722"/>
      <c r="E18" s="723"/>
      <c r="F18" s="723"/>
      <c r="G18" s="723"/>
      <c r="H18" s="723"/>
      <c r="I18" s="723"/>
      <c r="J18" s="723"/>
      <c r="K18" s="723"/>
      <c r="L18" s="723"/>
      <c r="M18" s="723"/>
      <c r="N18" s="723"/>
      <c r="O18" s="723"/>
      <c r="P18" s="723"/>
      <c r="Q18" s="723"/>
      <c r="R18" s="723"/>
      <c r="S18" s="723"/>
      <c r="T18" s="724"/>
      <c r="U18" s="141" t="s">
        <v>160</v>
      </c>
      <c r="W18" s="1"/>
    </row>
    <row r="19" spans="1:24" ht="27.75" customHeight="1" x14ac:dyDescent="0.25">
      <c r="A19" s="714"/>
      <c r="B19" s="715"/>
      <c r="C19" s="716"/>
      <c r="D19" s="722"/>
      <c r="E19" s="723"/>
      <c r="F19" s="723"/>
      <c r="G19" s="723"/>
      <c r="H19" s="723"/>
      <c r="I19" s="723"/>
      <c r="J19" s="723"/>
      <c r="K19" s="723"/>
      <c r="L19" s="723"/>
      <c r="M19" s="723"/>
      <c r="N19" s="723"/>
      <c r="O19" s="723"/>
      <c r="P19" s="723"/>
      <c r="Q19" s="723"/>
      <c r="R19" s="723"/>
      <c r="S19" s="723"/>
      <c r="T19" s="724"/>
      <c r="U19" s="142" t="s">
        <v>161</v>
      </c>
      <c r="W19" s="1"/>
    </row>
    <row r="20" spans="1:24"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7"/>
      <c r="U20" s="91" t="s">
        <v>58</v>
      </c>
      <c r="W20" s="1"/>
    </row>
    <row r="21" spans="1:24" s="515" customFormat="1" ht="45" customHeight="1" thickBot="1" x14ac:dyDescent="0.3">
      <c r="A21" s="524" t="s">
        <v>930</v>
      </c>
      <c r="B21" s="518"/>
      <c r="C21" s="518"/>
      <c r="D21" s="516"/>
      <c r="E21" s="516"/>
      <c r="F21" s="516"/>
      <c r="G21" s="516"/>
      <c r="H21" s="516"/>
      <c r="I21" s="516"/>
      <c r="J21" s="516"/>
      <c r="K21" s="516"/>
      <c r="L21" s="516"/>
      <c r="M21" s="516"/>
      <c r="N21" s="516"/>
      <c r="O21" s="516"/>
      <c r="P21" s="516"/>
      <c r="Q21" s="516"/>
      <c r="R21" s="516"/>
      <c r="S21" s="516"/>
      <c r="T21" s="516"/>
      <c r="U21" s="523"/>
      <c r="W21" s="1"/>
    </row>
    <row r="22" spans="1:24" s="73" customFormat="1" ht="45" customHeight="1" thickBot="1" x14ac:dyDescent="0.25">
      <c r="A22" s="703" t="s">
        <v>73</v>
      </c>
      <c r="B22" s="704"/>
      <c r="C22" s="704"/>
      <c r="D22" s="704"/>
      <c r="E22" s="704"/>
      <c r="F22" s="704"/>
      <c r="G22" s="705"/>
      <c r="H22" s="710" t="s">
        <v>74</v>
      </c>
      <c r="I22" s="711"/>
      <c r="J22" s="711"/>
      <c r="K22" s="711"/>
      <c r="L22" s="711"/>
      <c r="M22" s="711"/>
      <c r="N22" s="712"/>
      <c r="O22" s="728" t="s">
        <v>75</v>
      </c>
      <c r="P22" s="729"/>
      <c r="Q22" s="730" t="s">
        <v>141</v>
      </c>
      <c r="R22" s="731"/>
      <c r="S22" s="731"/>
      <c r="T22" s="731"/>
      <c r="U22" s="732"/>
      <c r="V22" s="75"/>
      <c r="W22" s="76"/>
      <c r="X22" s="77"/>
    </row>
    <row r="23" spans="1:24" ht="63" customHeight="1" thickBot="1" x14ac:dyDescent="0.3">
      <c r="A23" s="150" t="s">
        <v>147</v>
      </c>
      <c r="B23" s="151" t="s">
        <v>3</v>
      </c>
      <c r="C23" s="151" t="s">
        <v>77</v>
      </c>
      <c r="D23" s="151" t="s">
        <v>133</v>
      </c>
      <c r="E23" s="151" t="s">
        <v>134</v>
      </c>
      <c r="F23" s="151" t="s">
        <v>135</v>
      </c>
      <c r="G23" s="152" t="s">
        <v>136</v>
      </c>
      <c r="H23" s="153" t="s">
        <v>139</v>
      </c>
      <c r="I23" s="151" t="s">
        <v>5</v>
      </c>
      <c r="J23" s="151" t="s">
        <v>78</v>
      </c>
      <c r="K23" s="154" t="s">
        <v>79</v>
      </c>
      <c r="L23" s="154" t="s">
        <v>81</v>
      </c>
      <c r="M23" s="154" t="s">
        <v>82</v>
      </c>
      <c r="N23" s="155" t="s">
        <v>83</v>
      </c>
      <c r="O23" s="449" t="s">
        <v>84</v>
      </c>
      <c r="P23" s="155" t="s">
        <v>85</v>
      </c>
      <c r="Q23" s="156" t="s">
        <v>84</v>
      </c>
      <c r="R23" s="154" t="s">
        <v>85</v>
      </c>
      <c r="S23" s="154" t="s">
        <v>158</v>
      </c>
      <c r="T23" s="154" t="s">
        <v>86</v>
      </c>
      <c r="U23" s="155" t="s">
        <v>155</v>
      </c>
      <c r="V23" s="74"/>
      <c r="W23" s="78"/>
      <c r="X23" s="78"/>
    </row>
    <row r="24" spans="1:24" ht="72" customHeight="1" x14ac:dyDescent="0.25">
      <c r="A24" s="284">
        <v>6</v>
      </c>
      <c r="B24" s="146" t="s">
        <v>10</v>
      </c>
      <c r="C24" s="146" t="s">
        <v>15</v>
      </c>
      <c r="D24" s="149">
        <v>42342</v>
      </c>
      <c r="E24" s="147" t="s">
        <v>162</v>
      </c>
      <c r="F24" s="146" t="s">
        <v>11</v>
      </c>
      <c r="G24" s="148" t="s">
        <v>163</v>
      </c>
      <c r="H24" s="148" t="s">
        <v>164</v>
      </c>
      <c r="I24" s="146" t="s">
        <v>140</v>
      </c>
      <c r="J24" s="146" t="s">
        <v>165</v>
      </c>
      <c r="K24" s="146" t="s">
        <v>166</v>
      </c>
      <c r="L24" s="149">
        <v>42349</v>
      </c>
      <c r="M24" s="149">
        <v>42371</v>
      </c>
      <c r="N24" s="149">
        <v>42460</v>
      </c>
      <c r="O24" s="491" t="s">
        <v>611</v>
      </c>
      <c r="P24" s="147" t="s">
        <v>381</v>
      </c>
      <c r="Q24" s="213" t="s">
        <v>632</v>
      </c>
      <c r="R24" s="214" t="s">
        <v>529</v>
      </c>
      <c r="S24" s="144"/>
      <c r="T24" s="444" t="s">
        <v>30</v>
      </c>
      <c r="U24" s="215" t="s">
        <v>633</v>
      </c>
      <c r="V24" s="53"/>
      <c r="W24" s="1"/>
    </row>
    <row r="25" spans="1:24" s="138" customFormat="1" ht="72" customHeight="1" x14ac:dyDescent="0.25">
      <c r="A25" s="735">
        <v>11</v>
      </c>
      <c r="B25" s="734" t="s">
        <v>10</v>
      </c>
      <c r="C25" s="734" t="s">
        <v>126</v>
      </c>
      <c r="D25" s="736">
        <v>42832</v>
      </c>
      <c r="E25" s="733" t="s">
        <v>167</v>
      </c>
      <c r="F25" s="734" t="s">
        <v>11</v>
      </c>
      <c r="G25" s="733" t="s">
        <v>168</v>
      </c>
      <c r="H25" s="295" t="s">
        <v>169</v>
      </c>
      <c r="I25" s="291" t="s">
        <v>140</v>
      </c>
      <c r="J25" s="291" t="s">
        <v>170</v>
      </c>
      <c r="K25" s="291" t="s">
        <v>171</v>
      </c>
      <c r="L25" s="292">
        <v>42857</v>
      </c>
      <c r="M25" s="292">
        <v>42767</v>
      </c>
      <c r="N25" s="292">
        <v>42931</v>
      </c>
      <c r="O25" s="492" t="s">
        <v>172</v>
      </c>
      <c r="P25" s="293" t="s">
        <v>173</v>
      </c>
      <c r="Q25" s="300" t="s">
        <v>612</v>
      </c>
      <c r="R25" s="295" t="s">
        <v>174</v>
      </c>
      <c r="S25" s="280" t="s">
        <v>156</v>
      </c>
      <c r="T25" s="470" t="s">
        <v>30</v>
      </c>
      <c r="U25" s="160" t="s">
        <v>245</v>
      </c>
      <c r="V25" s="53"/>
      <c r="W25" s="1"/>
    </row>
    <row r="26" spans="1:24" s="138" customFormat="1" ht="72" customHeight="1" x14ac:dyDescent="0.25">
      <c r="A26" s="707"/>
      <c r="B26" s="708"/>
      <c r="C26" s="708"/>
      <c r="D26" s="709"/>
      <c r="E26" s="706"/>
      <c r="F26" s="708"/>
      <c r="G26" s="706"/>
      <c r="H26" s="296" t="s">
        <v>175</v>
      </c>
      <c r="I26" s="289" t="s">
        <v>140</v>
      </c>
      <c r="J26" s="289" t="s">
        <v>176</v>
      </c>
      <c r="K26" s="289" t="s">
        <v>171</v>
      </c>
      <c r="L26" s="290">
        <v>42857</v>
      </c>
      <c r="M26" s="290">
        <v>42767</v>
      </c>
      <c r="N26" s="290">
        <v>42931</v>
      </c>
      <c r="O26" s="493" t="s">
        <v>177</v>
      </c>
      <c r="P26" s="288" t="s">
        <v>173</v>
      </c>
      <c r="Q26" s="173" t="s">
        <v>613</v>
      </c>
      <c r="R26" s="296" t="s">
        <v>178</v>
      </c>
      <c r="S26" s="264" t="s">
        <v>156</v>
      </c>
      <c r="T26" s="470" t="s">
        <v>30</v>
      </c>
      <c r="U26" s="212" t="s">
        <v>246</v>
      </c>
      <c r="V26" s="16"/>
      <c r="W26" s="1"/>
    </row>
    <row r="27" spans="1:24" s="138" customFormat="1" ht="72" customHeight="1" x14ac:dyDescent="0.25">
      <c r="A27" s="707"/>
      <c r="B27" s="708"/>
      <c r="C27" s="708"/>
      <c r="D27" s="709"/>
      <c r="E27" s="706"/>
      <c r="F27" s="708"/>
      <c r="G27" s="706"/>
      <c r="H27" s="296" t="s">
        <v>179</v>
      </c>
      <c r="I27" s="289" t="s">
        <v>140</v>
      </c>
      <c r="J27" s="289" t="s">
        <v>180</v>
      </c>
      <c r="K27" s="289" t="s">
        <v>171</v>
      </c>
      <c r="L27" s="290">
        <v>42857</v>
      </c>
      <c r="M27" s="290">
        <v>42767</v>
      </c>
      <c r="N27" s="290">
        <v>42933</v>
      </c>
      <c r="O27" s="493" t="s">
        <v>181</v>
      </c>
      <c r="P27" s="288"/>
      <c r="Q27" s="173" t="s">
        <v>347</v>
      </c>
      <c r="R27" s="296" t="s">
        <v>182</v>
      </c>
      <c r="S27" s="264" t="s">
        <v>156</v>
      </c>
      <c r="T27" s="470" t="s">
        <v>30</v>
      </c>
      <c r="U27" s="212" t="s">
        <v>247</v>
      </c>
      <c r="V27" s="16"/>
      <c r="W27" s="1"/>
    </row>
    <row r="28" spans="1:24" s="140" customFormat="1" ht="72" customHeight="1" x14ac:dyDescent="0.25">
      <c r="A28" s="707"/>
      <c r="B28" s="708"/>
      <c r="C28" s="708"/>
      <c r="D28" s="709"/>
      <c r="E28" s="706"/>
      <c r="F28" s="708"/>
      <c r="G28" s="706"/>
      <c r="H28" s="296" t="s">
        <v>183</v>
      </c>
      <c r="I28" s="289" t="s">
        <v>140</v>
      </c>
      <c r="J28" s="289" t="s">
        <v>184</v>
      </c>
      <c r="K28" s="289" t="s">
        <v>171</v>
      </c>
      <c r="L28" s="290">
        <v>42857</v>
      </c>
      <c r="M28" s="290">
        <v>42933</v>
      </c>
      <c r="N28" s="290">
        <v>42937</v>
      </c>
      <c r="O28" s="493" t="s">
        <v>185</v>
      </c>
      <c r="P28" s="288" t="s">
        <v>173</v>
      </c>
      <c r="Q28" s="173" t="s">
        <v>614</v>
      </c>
      <c r="R28" s="296" t="s">
        <v>348</v>
      </c>
      <c r="S28" s="264" t="s">
        <v>156</v>
      </c>
      <c r="T28" s="470" t="s">
        <v>30</v>
      </c>
      <c r="U28" s="212" t="s">
        <v>357</v>
      </c>
      <c r="V28" s="16"/>
      <c r="W28" s="1"/>
    </row>
    <row r="29" spans="1:24" s="140" customFormat="1" ht="72" customHeight="1" x14ac:dyDescent="0.25">
      <c r="A29" s="707"/>
      <c r="B29" s="708"/>
      <c r="C29" s="708"/>
      <c r="D29" s="709"/>
      <c r="E29" s="706"/>
      <c r="F29" s="708"/>
      <c r="G29" s="706"/>
      <c r="H29" s="296" t="s">
        <v>186</v>
      </c>
      <c r="I29" s="289" t="s">
        <v>140</v>
      </c>
      <c r="J29" s="289" t="s">
        <v>187</v>
      </c>
      <c r="K29" s="289" t="s">
        <v>171</v>
      </c>
      <c r="L29" s="290">
        <v>42857</v>
      </c>
      <c r="M29" s="290">
        <v>42940</v>
      </c>
      <c r="N29" s="290">
        <v>42947</v>
      </c>
      <c r="O29" s="493" t="s">
        <v>188</v>
      </c>
      <c r="P29" s="288"/>
      <c r="Q29" s="173" t="s">
        <v>615</v>
      </c>
      <c r="R29" s="296" t="s">
        <v>345</v>
      </c>
      <c r="S29" s="264" t="s">
        <v>156</v>
      </c>
      <c r="T29" s="470" t="s">
        <v>30</v>
      </c>
      <c r="U29" s="212" t="s">
        <v>616</v>
      </c>
      <c r="V29" s="16"/>
      <c r="W29" s="1"/>
    </row>
    <row r="30" spans="1:24" s="140" customFormat="1" ht="72" customHeight="1" x14ac:dyDescent="0.25">
      <c r="A30" s="707">
        <v>12</v>
      </c>
      <c r="B30" s="708" t="s">
        <v>10</v>
      </c>
      <c r="C30" s="708" t="s">
        <v>126</v>
      </c>
      <c r="D30" s="709">
        <v>42832</v>
      </c>
      <c r="E30" s="708" t="s">
        <v>189</v>
      </c>
      <c r="F30" s="708" t="s">
        <v>11</v>
      </c>
      <c r="G30" s="706" t="s">
        <v>190</v>
      </c>
      <c r="H30" s="296" t="s">
        <v>191</v>
      </c>
      <c r="I30" s="289" t="s">
        <v>140</v>
      </c>
      <c r="J30" s="289" t="s">
        <v>170</v>
      </c>
      <c r="K30" s="289" t="s">
        <v>171</v>
      </c>
      <c r="L30" s="290">
        <v>42857</v>
      </c>
      <c r="M30" s="290">
        <v>42962</v>
      </c>
      <c r="N30" s="290">
        <v>43069</v>
      </c>
      <c r="O30" s="493" t="s">
        <v>192</v>
      </c>
      <c r="P30" s="288" t="s">
        <v>193</v>
      </c>
      <c r="Q30" s="173" t="s">
        <v>617</v>
      </c>
      <c r="R30" s="296" t="s">
        <v>354</v>
      </c>
      <c r="S30" s="264" t="s">
        <v>156</v>
      </c>
      <c r="T30" s="470" t="s">
        <v>30</v>
      </c>
      <c r="U30" s="212" t="s">
        <v>358</v>
      </c>
      <c r="V30" s="16"/>
      <c r="W30" s="1"/>
    </row>
    <row r="31" spans="1:24" s="140" customFormat="1" ht="72" customHeight="1" x14ac:dyDescent="0.25">
      <c r="A31" s="707"/>
      <c r="B31" s="708"/>
      <c r="C31" s="708"/>
      <c r="D31" s="709"/>
      <c r="E31" s="708"/>
      <c r="F31" s="708"/>
      <c r="G31" s="706"/>
      <c r="H31" s="296" t="s">
        <v>194</v>
      </c>
      <c r="I31" s="289" t="s">
        <v>140</v>
      </c>
      <c r="J31" s="289" t="s">
        <v>180</v>
      </c>
      <c r="K31" s="289" t="s">
        <v>171</v>
      </c>
      <c r="L31" s="290">
        <v>42857</v>
      </c>
      <c r="M31" s="290">
        <v>42962</v>
      </c>
      <c r="N31" s="290">
        <v>43069</v>
      </c>
      <c r="O31" s="493" t="s">
        <v>195</v>
      </c>
      <c r="P31" s="288" t="s">
        <v>193</v>
      </c>
      <c r="Q31" s="173" t="s">
        <v>618</v>
      </c>
      <c r="R31" s="296" t="s">
        <v>353</v>
      </c>
      <c r="S31" s="264" t="s">
        <v>156</v>
      </c>
      <c r="T31" s="470" t="s">
        <v>30</v>
      </c>
      <c r="U31" s="212" t="s">
        <v>346</v>
      </c>
      <c r="V31" s="16"/>
      <c r="W31" s="1"/>
    </row>
    <row r="32" spans="1:24" s="140" customFormat="1" ht="72" customHeight="1" x14ac:dyDescent="0.25">
      <c r="A32" s="707"/>
      <c r="B32" s="708"/>
      <c r="C32" s="708"/>
      <c r="D32" s="709"/>
      <c r="E32" s="708"/>
      <c r="F32" s="708"/>
      <c r="G32" s="706"/>
      <c r="H32" s="296" t="s">
        <v>196</v>
      </c>
      <c r="I32" s="289" t="s">
        <v>140</v>
      </c>
      <c r="J32" s="289" t="s">
        <v>197</v>
      </c>
      <c r="K32" s="289" t="s">
        <v>171</v>
      </c>
      <c r="L32" s="290">
        <v>42857</v>
      </c>
      <c r="M32" s="290">
        <v>43073</v>
      </c>
      <c r="N32" s="290">
        <v>43077</v>
      </c>
      <c r="O32" s="493" t="s">
        <v>198</v>
      </c>
      <c r="P32" s="288"/>
      <c r="Q32" s="173" t="s">
        <v>619</v>
      </c>
      <c r="R32" s="296" t="s">
        <v>355</v>
      </c>
      <c r="S32" s="264" t="s">
        <v>156</v>
      </c>
      <c r="T32" s="470" t="s">
        <v>30</v>
      </c>
      <c r="U32" s="212" t="s">
        <v>359</v>
      </c>
      <c r="V32" s="16"/>
      <c r="W32" s="1"/>
    </row>
    <row r="33" spans="1:23" s="140" customFormat="1" ht="72" customHeight="1" x14ac:dyDescent="0.25">
      <c r="A33" s="707"/>
      <c r="B33" s="708"/>
      <c r="C33" s="708"/>
      <c r="D33" s="709"/>
      <c r="E33" s="708"/>
      <c r="F33" s="708"/>
      <c r="G33" s="706"/>
      <c r="H33" s="296" t="s">
        <v>199</v>
      </c>
      <c r="I33" s="289" t="s">
        <v>140</v>
      </c>
      <c r="J33" s="289" t="s">
        <v>200</v>
      </c>
      <c r="K33" s="289" t="s">
        <v>171</v>
      </c>
      <c r="L33" s="290">
        <v>42857</v>
      </c>
      <c r="M33" s="290">
        <v>43080</v>
      </c>
      <c r="N33" s="290">
        <v>43084</v>
      </c>
      <c r="O33" s="493" t="s">
        <v>201</v>
      </c>
      <c r="P33" s="288"/>
      <c r="Q33" s="173" t="s">
        <v>620</v>
      </c>
      <c r="R33" s="296" t="s">
        <v>356</v>
      </c>
      <c r="S33" s="264" t="s">
        <v>156</v>
      </c>
      <c r="T33" s="470" t="s">
        <v>30</v>
      </c>
      <c r="U33" s="212" t="s">
        <v>360</v>
      </c>
      <c r="V33" s="16"/>
      <c r="W33" s="1"/>
    </row>
    <row r="34" spans="1:23" s="140" customFormat="1" ht="72" customHeight="1" x14ac:dyDescent="0.25">
      <c r="A34" s="707"/>
      <c r="B34" s="708"/>
      <c r="C34" s="708"/>
      <c r="D34" s="709"/>
      <c r="E34" s="708"/>
      <c r="F34" s="708"/>
      <c r="G34" s="706"/>
      <c r="H34" s="296" t="s">
        <v>202</v>
      </c>
      <c r="I34" s="289" t="s">
        <v>140</v>
      </c>
      <c r="J34" s="289" t="s">
        <v>203</v>
      </c>
      <c r="K34" s="289" t="s">
        <v>171</v>
      </c>
      <c r="L34" s="290">
        <v>42857</v>
      </c>
      <c r="M34" s="290">
        <v>43467</v>
      </c>
      <c r="N34" s="290">
        <v>43830</v>
      </c>
      <c r="O34" s="493" t="s">
        <v>841</v>
      </c>
      <c r="P34" s="288" t="s">
        <v>842</v>
      </c>
      <c r="Q34" s="173" t="s">
        <v>926</v>
      </c>
      <c r="R34" s="260" t="s">
        <v>860</v>
      </c>
      <c r="S34" s="247"/>
      <c r="T34" s="470" t="s">
        <v>30</v>
      </c>
      <c r="U34" s="212" t="s">
        <v>927</v>
      </c>
      <c r="V34" s="16"/>
      <c r="W34" s="1"/>
    </row>
    <row r="35" spans="1:23" s="140" customFormat="1" ht="72" customHeight="1" x14ac:dyDescent="0.25">
      <c r="A35" s="301">
        <v>13</v>
      </c>
      <c r="B35" s="185" t="s">
        <v>10</v>
      </c>
      <c r="C35" s="185" t="s">
        <v>126</v>
      </c>
      <c r="D35" s="290">
        <v>42832</v>
      </c>
      <c r="E35" s="288" t="s">
        <v>204</v>
      </c>
      <c r="F35" s="289" t="s">
        <v>11</v>
      </c>
      <c r="G35" s="288" t="s">
        <v>190</v>
      </c>
      <c r="H35" s="296" t="s">
        <v>205</v>
      </c>
      <c r="I35" s="289" t="s">
        <v>140</v>
      </c>
      <c r="J35" s="289" t="s">
        <v>206</v>
      </c>
      <c r="K35" s="289" t="s">
        <v>171</v>
      </c>
      <c r="L35" s="290">
        <v>42857</v>
      </c>
      <c r="M35" s="290">
        <v>43132</v>
      </c>
      <c r="N35" s="290">
        <v>43465</v>
      </c>
      <c r="O35" s="493" t="s">
        <v>456</v>
      </c>
      <c r="P35" s="186" t="s">
        <v>457</v>
      </c>
      <c r="Q35" s="302" t="s">
        <v>621</v>
      </c>
      <c r="R35" s="260" t="s">
        <v>514</v>
      </c>
      <c r="S35" s="264" t="s">
        <v>156</v>
      </c>
      <c r="T35" s="470" t="s">
        <v>30</v>
      </c>
      <c r="U35" s="159" t="s">
        <v>510</v>
      </c>
      <c r="V35" s="16"/>
      <c r="W35" s="1"/>
    </row>
    <row r="36" spans="1:23" s="140" customFormat="1" ht="72" customHeight="1" x14ac:dyDescent="0.25">
      <c r="A36" s="301">
        <v>14</v>
      </c>
      <c r="B36" s="185" t="s">
        <v>10</v>
      </c>
      <c r="C36" s="185" t="s">
        <v>126</v>
      </c>
      <c r="D36" s="290">
        <v>42832</v>
      </c>
      <c r="E36" s="288" t="s">
        <v>207</v>
      </c>
      <c r="F36" s="289" t="s">
        <v>11</v>
      </c>
      <c r="G36" s="288" t="s">
        <v>190</v>
      </c>
      <c r="H36" s="296" t="s">
        <v>208</v>
      </c>
      <c r="I36" s="289" t="s">
        <v>140</v>
      </c>
      <c r="J36" s="289" t="s">
        <v>209</v>
      </c>
      <c r="K36" s="289" t="s">
        <v>171</v>
      </c>
      <c r="L36" s="290">
        <v>42857</v>
      </c>
      <c r="M36" s="290">
        <v>42842</v>
      </c>
      <c r="N36" s="290">
        <v>42867</v>
      </c>
      <c r="O36" s="493" t="s">
        <v>210</v>
      </c>
      <c r="P36" s="288"/>
      <c r="Q36" s="173" t="s">
        <v>622</v>
      </c>
      <c r="R36" s="296" t="s">
        <v>349</v>
      </c>
      <c r="S36" s="264" t="s">
        <v>156</v>
      </c>
      <c r="T36" s="470" t="s">
        <v>30</v>
      </c>
      <c r="U36" s="225" t="s">
        <v>361</v>
      </c>
      <c r="V36" s="16"/>
      <c r="W36" s="1"/>
    </row>
    <row r="37" spans="1:23" s="140" customFormat="1" ht="72" customHeight="1" x14ac:dyDescent="0.25">
      <c r="A37" s="707">
        <v>15</v>
      </c>
      <c r="B37" s="708" t="s">
        <v>10</v>
      </c>
      <c r="C37" s="708" t="s">
        <v>126</v>
      </c>
      <c r="D37" s="709">
        <v>43038</v>
      </c>
      <c r="E37" s="706" t="s">
        <v>211</v>
      </c>
      <c r="F37" s="708" t="s">
        <v>11</v>
      </c>
      <c r="G37" s="706" t="s">
        <v>212</v>
      </c>
      <c r="H37" s="296" t="s">
        <v>213</v>
      </c>
      <c r="I37" s="289" t="s">
        <v>140</v>
      </c>
      <c r="J37" s="289" t="s">
        <v>214</v>
      </c>
      <c r="K37" s="289" t="s">
        <v>215</v>
      </c>
      <c r="L37" s="290">
        <v>43040</v>
      </c>
      <c r="M37" s="290">
        <v>43102</v>
      </c>
      <c r="N37" s="290">
        <v>43190</v>
      </c>
      <c r="O37" s="494" t="s">
        <v>344</v>
      </c>
      <c r="P37" s="186" t="s">
        <v>350</v>
      </c>
      <c r="Q37" s="187" t="s">
        <v>351</v>
      </c>
      <c r="R37" s="188" t="s">
        <v>352</v>
      </c>
      <c r="S37" s="264" t="s">
        <v>156</v>
      </c>
      <c r="T37" s="470" t="s">
        <v>30</v>
      </c>
      <c r="U37" s="159" t="s">
        <v>362</v>
      </c>
      <c r="V37" s="16"/>
      <c r="W37" s="1"/>
    </row>
    <row r="38" spans="1:23" s="140" customFormat="1" ht="72" customHeight="1" x14ac:dyDescent="0.25">
      <c r="A38" s="707"/>
      <c r="B38" s="708"/>
      <c r="C38" s="708"/>
      <c r="D38" s="709"/>
      <c r="E38" s="706"/>
      <c r="F38" s="708"/>
      <c r="G38" s="706"/>
      <c r="H38" s="296" t="s">
        <v>216</v>
      </c>
      <c r="I38" s="289" t="s">
        <v>140</v>
      </c>
      <c r="J38" s="289" t="s">
        <v>217</v>
      </c>
      <c r="K38" s="289" t="s">
        <v>215</v>
      </c>
      <c r="L38" s="290">
        <v>43040</v>
      </c>
      <c r="M38" s="290">
        <v>43191</v>
      </c>
      <c r="N38" s="290">
        <v>43465</v>
      </c>
      <c r="O38" s="494" t="s">
        <v>458</v>
      </c>
      <c r="P38" s="186" t="s">
        <v>459</v>
      </c>
      <c r="Q38" s="173" t="s">
        <v>511</v>
      </c>
      <c r="R38" s="296" t="s">
        <v>512</v>
      </c>
      <c r="S38" s="264" t="s">
        <v>156</v>
      </c>
      <c r="T38" s="470" t="s">
        <v>30</v>
      </c>
      <c r="U38" s="159" t="s">
        <v>513</v>
      </c>
      <c r="V38" s="16"/>
      <c r="W38" s="1"/>
    </row>
    <row r="39" spans="1:23" s="140" customFormat="1" ht="72" customHeight="1" x14ac:dyDescent="0.25">
      <c r="A39" s="707">
        <v>16</v>
      </c>
      <c r="B39" s="708" t="s">
        <v>10</v>
      </c>
      <c r="C39" s="708" t="s">
        <v>126</v>
      </c>
      <c r="D39" s="709">
        <v>43084</v>
      </c>
      <c r="E39" s="706" t="s">
        <v>218</v>
      </c>
      <c r="F39" s="708" t="s">
        <v>11</v>
      </c>
      <c r="G39" s="706" t="s">
        <v>219</v>
      </c>
      <c r="H39" s="296" t="s">
        <v>220</v>
      </c>
      <c r="I39" s="289" t="s">
        <v>140</v>
      </c>
      <c r="J39" s="289" t="s">
        <v>221</v>
      </c>
      <c r="K39" s="289" t="s">
        <v>171</v>
      </c>
      <c r="L39" s="290">
        <v>43112</v>
      </c>
      <c r="M39" s="290">
        <v>43143</v>
      </c>
      <c r="N39" s="290">
        <v>43159</v>
      </c>
      <c r="O39" s="494" t="s">
        <v>222</v>
      </c>
      <c r="P39" s="288" t="s">
        <v>223</v>
      </c>
      <c r="Q39" s="173" t="s">
        <v>224</v>
      </c>
      <c r="R39" s="189" t="s">
        <v>225</v>
      </c>
      <c r="S39" s="264" t="s">
        <v>156</v>
      </c>
      <c r="T39" s="470" t="s">
        <v>30</v>
      </c>
      <c r="U39" s="157" t="s">
        <v>248</v>
      </c>
      <c r="V39" s="16"/>
      <c r="W39" s="1"/>
    </row>
    <row r="40" spans="1:23" s="140" customFormat="1" ht="72" customHeight="1" x14ac:dyDescent="0.25">
      <c r="A40" s="707"/>
      <c r="B40" s="708"/>
      <c r="C40" s="708"/>
      <c r="D40" s="709"/>
      <c r="E40" s="706"/>
      <c r="F40" s="708"/>
      <c r="G40" s="706"/>
      <c r="H40" s="296" t="s">
        <v>226</v>
      </c>
      <c r="I40" s="289" t="s">
        <v>140</v>
      </c>
      <c r="J40" s="289" t="s">
        <v>227</v>
      </c>
      <c r="K40" s="289" t="s">
        <v>171</v>
      </c>
      <c r="L40" s="290">
        <v>43112</v>
      </c>
      <c r="M40" s="290">
        <v>43122</v>
      </c>
      <c r="N40" s="290">
        <v>43159</v>
      </c>
      <c r="O40" s="494" t="s">
        <v>228</v>
      </c>
      <c r="P40" s="288" t="s">
        <v>229</v>
      </c>
      <c r="Q40" s="173" t="s">
        <v>230</v>
      </c>
      <c r="R40" s="296" t="s">
        <v>231</v>
      </c>
      <c r="S40" s="264" t="s">
        <v>156</v>
      </c>
      <c r="T40" s="470" t="s">
        <v>30</v>
      </c>
      <c r="U40" s="225" t="s">
        <v>249</v>
      </c>
      <c r="V40" s="16"/>
      <c r="W40" s="1"/>
    </row>
    <row r="41" spans="1:23" s="140" customFormat="1" ht="72" customHeight="1" x14ac:dyDescent="0.25">
      <c r="A41" s="707"/>
      <c r="B41" s="708"/>
      <c r="C41" s="708"/>
      <c r="D41" s="709"/>
      <c r="E41" s="706"/>
      <c r="F41" s="708"/>
      <c r="G41" s="706"/>
      <c r="H41" s="296" t="s">
        <v>232</v>
      </c>
      <c r="I41" s="289" t="s">
        <v>140</v>
      </c>
      <c r="J41" s="289" t="s">
        <v>233</v>
      </c>
      <c r="K41" s="289" t="s">
        <v>171</v>
      </c>
      <c r="L41" s="290">
        <v>43112</v>
      </c>
      <c r="M41" s="290">
        <v>43122</v>
      </c>
      <c r="N41" s="290">
        <v>43465</v>
      </c>
      <c r="O41" s="494" t="s">
        <v>460</v>
      </c>
      <c r="P41" s="186" t="s">
        <v>383</v>
      </c>
      <c r="Q41" s="294" t="s">
        <v>532</v>
      </c>
      <c r="R41" s="296" t="s">
        <v>533</v>
      </c>
      <c r="S41" s="264" t="s">
        <v>156</v>
      </c>
      <c r="T41" s="470" t="s">
        <v>30</v>
      </c>
      <c r="U41" s="159" t="s">
        <v>534</v>
      </c>
      <c r="V41" s="16"/>
      <c r="W41" s="1"/>
    </row>
    <row r="42" spans="1:23" s="140" customFormat="1" ht="72" customHeight="1" x14ac:dyDescent="0.25">
      <c r="A42" s="707">
        <v>17</v>
      </c>
      <c r="B42" s="708" t="s">
        <v>10</v>
      </c>
      <c r="C42" s="708" t="s">
        <v>234</v>
      </c>
      <c r="D42" s="709">
        <v>43084</v>
      </c>
      <c r="E42" s="706" t="s">
        <v>235</v>
      </c>
      <c r="F42" s="708" t="s">
        <v>11</v>
      </c>
      <c r="G42" s="706" t="s">
        <v>236</v>
      </c>
      <c r="H42" s="296" t="s">
        <v>237</v>
      </c>
      <c r="I42" s="289" t="s">
        <v>24</v>
      </c>
      <c r="J42" s="289" t="s">
        <v>221</v>
      </c>
      <c r="K42" s="289" t="s">
        <v>171</v>
      </c>
      <c r="L42" s="290">
        <v>43112</v>
      </c>
      <c r="M42" s="290">
        <v>43122</v>
      </c>
      <c r="N42" s="290">
        <v>43126</v>
      </c>
      <c r="O42" s="494" t="s">
        <v>594</v>
      </c>
      <c r="P42" s="288" t="s">
        <v>238</v>
      </c>
      <c r="Q42" s="173" t="s">
        <v>634</v>
      </c>
      <c r="R42" s="189" t="s">
        <v>239</v>
      </c>
      <c r="S42" s="247"/>
      <c r="T42" s="470" t="s">
        <v>30</v>
      </c>
      <c r="U42" s="159" t="s">
        <v>624</v>
      </c>
      <c r="V42" s="16"/>
      <c r="W42" s="1"/>
    </row>
    <row r="43" spans="1:23" s="140" customFormat="1" ht="72" customHeight="1" x14ac:dyDescent="0.25">
      <c r="A43" s="707"/>
      <c r="B43" s="708"/>
      <c r="C43" s="708"/>
      <c r="D43" s="709"/>
      <c r="E43" s="706"/>
      <c r="F43" s="708"/>
      <c r="G43" s="706"/>
      <c r="H43" s="296" t="s">
        <v>240</v>
      </c>
      <c r="I43" s="289" t="s">
        <v>24</v>
      </c>
      <c r="J43" s="289" t="s">
        <v>241</v>
      </c>
      <c r="K43" s="289" t="s">
        <v>171</v>
      </c>
      <c r="L43" s="290">
        <v>43112</v>
      </c>
      <c r="M43" s="290">
        <v>43132</v>
      </c>
      <c r="N43" s="290">
        <v>43159</v>
      </c>
      <c r="O43" s="494" t="s">
        <v>461</v>
      </c>
      <c r="P43" s="288"/>
      <c r="Q43" s="173" t="s">
        <v>541</v>
      </c>
      <c r="R43" s="296" t="s">
        <v>528</v>
      </c>
      <c r="S43" s="264" t="s">
        <v>156</v>
      </c>
      <c r="T43" s="470" t="s">
        <v>30</v>
      </c>
      <c r="U43" s="159" t="s">
        <v>390</v>
      </c>
      <c r="V43" s="16"/>
      <c r="W43" s="1"/>
    </row>
    <row r="44" spans="1:23" s="140" customFormat="1" ht="72" customHeight="1" x14ac:dyDescent="0.25">
      <c r="A44" s="707"/>
      <c r="B44" s="708"/>
      <c r="C44" s="708"/>
      <c r="D44" s="709"/>
      <c r="E44" s="706"/>
      <c r="F44" s="708"/>
      <c r="G44" s="706"/>
      <c r="H44" s="296" t="s">
        <v>242</v>
      </c>
      <c r="I44" s="289" t="s">
        <v>24</v>
      </c>
      <c r="J44" s="289" t="s">
        <v>243</v>
      </c>
      <c r="K44" s="289" t="s">
        <v>171</v>
      </c>
      <c r="L44" s="290">
        <v>43112</v>
      </c>
      <c r="M44" s="290">
        <v>43122</v>
      </c>
      <c r="N44" s="290">
        <v>43465</v>
      </c>
      <c r="O44" s="494" t="s">
        <v>382</v>
      </c>
      <c r="P44" s="288" t="s">
        <v>244</v>
      </c>
      <c r="Q44" s="173" t="s">
        <v>525</v>
      </c>
      <c r="R44" s="296" t="s">
        <v>526</v>
      </c>
      <c r="S44" s="264" t="s">
        <v>156</v>
      </c>
      <c r="T44" s="470" t="s">
        <v>30</v>
      </c>
      <c r="U44" s="159" t="s">
        <v>527</v>
      </c>
      <c r="V44" s="16"/>
      <c r="W44" s="1"/>
    </row>
    <row r="45" spans="1:23" s="195" customFormat="1" ht="72" customHeight="1" x14ac:dyDescent="0.25">
      <c r="A45" s="284">
        <v>19</v>
      </c>
      <c r="B45" s="146" t="s">
        <v>10</v>
      </c>
      <c r="C45" s="146" t="s">
        <v>127</v>
      </c>
      <c r="D45" s="149">
        <v>42551</v>
      </c>
      <c r="E45" s="147" t="s">
        <v>257</v>
      </c>
      <c r="F45" s="146" t="s">
        <v>11</v>
      </c>
      <c r="G45" s="147" t="s">
        <v>258</v>
      </c>
      <c r="H45" s="147" t="s">
        <v>250</v>
      </c>
      <c r="I45" s="146" t="s">
        <v>24</v>
      </c>
      <c r="J45" s="146" t="s">
        <v>251</v>
      </c>
      <c r="K45" s="146" t="s">
        <v>252</v>
      </c>
      <c r="L45" s="149">
        <v>42566</v>
      </c>
      <c r="M45" s="149">
        <v>42566</v>
      </c>
      <c r="N45" s="149">
        <v>42735</v>
      </c>
      <c r="O45" s="495" t="s">
        <v>501</v>
      </c>
      <c r="P45" s="146" t="s">
        <v>253</v>
      </c>
      <c r="Q45" s="216" t="s">
        <v>546</v>
      </c>
      <c r="R45" s="304" t="s">
        <v>627</v>
      </c>
      <c r="S45" s="171" t="s">
        <v>156</v>
      </c>
      <c r="T45" s="470" t="s">
        <v>30</v>
      </c>
      <c r="U45" s="215" t="s">
        <v>530</v>
      </c>
      <c r="V45" s="53"/>
      <c r="W45" s="1"/>
    </row>
    <row r="46" spans="1:23" s="195" customFormat="1" ht="72" customHeight="1" x14ac:dyDescent="0.25">
      <c r="A46" s="305">
        <v>26</v>
      </c>
      <c r="B46" s="223" t="s">
        <v>10</v>
      </c>
      <c r="C46" s="223" t="s">
        <v>127</v>
      </c>
      <c r="D46" s="224">
        <v>42951</v>
      </c>
      <c r="E46" s="225" t="s">
        <v>259</v>
      </c>
      <c r="F46" s="223" t="s">
        <v>11</v>
      </c>
      <c r="G46" s="225" t="s">
        <v>260</v>
      </c>
      <c r="H46" s="225" t="s">
        <v>254</v>
      </c>
      <c r="I46" s="223" t="s">
        <v>24</v>
      </c>
      <c r="J46" s="223" t="s">
        <v>255</v>
      </c>
      <c r="K46" s="223" t="s">
        <v>252</v>
      </c>
      <c r="L46" s="224">
        <v>42970</v>
      </c>
      <c r="M46" s="224">
        <v>42971</v>
      </c>
      <c r="N46" s="224">
        <v>43076</v>
      </c>
      <c r="O46" s="490" t="s">
        <v>586</v>
      </c>
      <c r="P46" s="223" t="s">
        <v>256</v>
      </c>
      <c r="Q46" s="218" t="s">
        <v>636</v>
      </c>
      <c r="R46" s="162" t="s">
        <v>571</v>
      </c>
      <c r="S46" s="172"/>
      <c r="T46" s="470" t="s">
        <v>30</v>
      </c>
      <c r="U46" s="163" t="s">
        <v>626</v>
      </c>
      <c r="V46" s="16"/>
      <c r="W46" s="1"/>
    </row>
    <row r="47" spans="1:23" s="195" customFormat="1" ht="72" customHeight="1" thickBot="1" x14ac:dyDescent="0.3">
      <c r="A47" s="305">
        <v>27</v>
      </c>
      <c r="B47" s="223" t="s">
        <v>10</v>
      </c>
      <c r="C47" s="223" t="s">
        <v>127</v>
      </c>
      <c r="D47" s="224">
        <v>42951</v>
      </c>
      <c r="E47" s="225" t="s">
        <v>261</v>
      </c>
      <c r="F47" s="223" t="s">
        <v>11</v>
      </c>
      <c r="G47" s="225" t="s">
        <v>260</v>
      </c>
      <c r="H47" s="225" t="s">
        <v>254</v>
      </c>
      <c r="I47" s="223" t="s">
        <v>24</v>
      </c>
      <c r="J47" s="223" t="s">
        <v>255</v>
      </c>
      <c r="K47" s="223" t="s">
        <v>252</v>
      </c>
      <c r="L47" s="224">
        <v>42970</v>
      </c>
      <c r="M47" s="224">
        <v>42971</v>
      </c>
      <c r="N47" s="224">
        <v>43076</v>
      </c>
      <c r="O47" s="490" t="s">
        <v>587</v>
      </c>
      <c r="P47" s="161" t="s">
        <v>256</v>
      </c>
      <c r="Q47" s="187" t="s">
        <v>635</v>
      </c>
      <c r="R47" s="162" t="s">
        <v>572</v>
      </c>
      <c r="S47" s="172"/>
      <c r="T47" s="470" t="s">
        <v>30</v>
      </c>
      <c r="U47" s="163" t="s">
        <v>625</v>
      </c>
      <c r="V47" s="16"/>
      <c r="W47" s="1"/>
    </row>
    <row r="48" spans="1:23" ht="72" customHeight="1" x14ac:dyDescent="0.25">
      <c r="A48" s="707">
        <v>30</v>
      </c>
      <c r="B48" s="708" t="s">
        <v>129</v>
      </c>
      <c r="C48" s="708" t="s">
        <v>123</v>
      </c>
      <c r="D48" s="738">
        <v>43370</v>
      </c>
      <c r="E48" s="739" t="s">
        <v>366</v>
      </c>
      <c r="F48" s="742" t="s">
        <v>138</v>
      </c>
      <c r="G48" s="744" t="s">
        <v>367</v>
      </c>
      <c r="H48" s="504" t="s">
        <v>368</v>
      </c>
      <c r="I48" s="505" t="s">
        <v>24</v>
      </c>
      <c r="J48" s="505" t="s">
        <v>380</v>
      </c>
      <c r="K48" s="506" t="s">
        <v>369</v>
      </c>
      <c r="L48" s="507">
        <v>43367</v>
      </c>
      <c r="M48" s="507">
        <v>43367</v>
      </c>
      <c r="N48" s="507">
        <v>43370</v>
      </c>
      <c r="O48" s="508" t="s">
        <v>502</v>
      </c>
      <c r="P48" s="509" t="s">
        <v>370</v>
      </c>
      <c r="Q48" s="510" t="s">
        <v>547</v>
      </c>
      <c r="R48" s="511" t="s">
        <v>388</v>
      </c>
      <c r="S48" s="512" t="s">
        <v>156</v>
      </c>
      <c r="T48" s="470" t="s">
        <v>30</v>
      </c>
      <c r="U48" s="217" t="s">
        <v>535</v>
      </c>
    </row>
    <row r="49" spans="1:26" ht="72" customHeight="1" x14ac:dyDescent="0.25">
      <c r="A49" s="707"/>
      <c r="B49" s="708"/>
      <c r="C49" s="708"/>
      <c r="D49" s="738"/>
      <c r="E49" s="740"/>
      <c r="F49" s="743"/>
      <c r="G49" s="745"/>
      <c r="H49" s="451" t="s">
        <v>768</v>
      </c>
      <c r="I49" s="453" t="s">
        <v>24</v>
      </c>
      <c r="J49" s="453" t="s">
        <v>371</v>
      </c>
      <c r="K49" s="410" t="s">
        <v>369</v>
      </c>
      <c r="L49" s="190">
        <v>43370</v>
      </c>
      <c r="M49" s="190">
        <v>43370</v>
      </c>
      <c r="N49" s="190">
        <v>43370</v>
      </c>
      <c r="O49" s="496" t="s">
        <v>545</v>
      </c>
      <c r="P49" s="453" t="s">
        <v>384</v>
      </c>
      <c r="Q49" s="164" t="s">
        <v>769</v>
      </c>
      <c r="R49" s="308" t="s">
        <v>548</v>
      </c>
      <c r="S49" s="264" t="s">
        <v>156</v>
      </c>
      <c r="T49" s="470" t="s">
        <v>30</v>
      </c>
      <c r="U49" s="217" t="s">
        <v>536</v>
      </c>
    </row>
    <row r="50" spans="1:26" ht="72" customHeight="1" x14ac:dyDescent="0.25">
      <c r="A50" s="707"/>
      <c r="B50" s="708"/>
      <c r="C50" s="708"/>
      <c r="D50" s="738"/>
      <c r="E50" s="740"/>
      <c r="F50" s="743"/>
      <c r="G50" s="745"/>
      <c r="H50" s="164" t="s">
        <v>770</v>
      </c>
      <c r="I50" s="453" t="s">
        <v>24</v>
      </c>
      <c r="J50" s="453" t="s">
        <v>372</v>
      </c>
      <c r="K50" s="411" t="s">
        <v>369</v>
      </c>
      <c r="L50" s="454">
        <v>43370</v>
      </c>
      <c r="M50" s="190">
        <v>43374</v>
      </c>
      <c r="N50" s="190">
        <v>43462</v>
      </c>
      <c r="O50" s="498" t="s">
        <v>503</v>
      </c>
      <c r="P50" s="453" t="s">
        <v>504</v>
      </c>
      <c r="Q50" s="218" t="s">
        <v>771</v>
      </c>
      <c r="R50" s="187" t="s">
        <v>542</v>
      </c>
      <c r="S50" s="264" t="s">
        <v>156</v>
      </c>
      <c r="T50" s="470" t="s">
        <v>30</v>
      </c>
      <c r="U50" s="480" t="s">
        <v>537</v>
      </c>
    </row>
    <row r="51" spans="1:26" ht="72" customHeight="1" x14ac:dyDescent="0.25">
      <c r="A51" s="707"/>
      <c r="B51" s="708"/>
      <c r="C51" s="708"/>
      <c r="D51" s="738"/>
      <c r="E51" s="740"/>
      <c r="F51" s="743"/>
      <c r="G51" s="745"/>
      <c r="H51" s="451" t="s">
        <v>373</v>
      </c>
      <c r="I51" s="453" t="s">
        <v>24</v>
      </c>
      <c r="J51" s="453" t="s">
        <v>374</v>
      </c>
      <c r="K51" s="411" t="s">
        <v>369</v>
      </c>
      <c r="L51" s="454">
        <v>43370</v>
      </c>
      <c r="M51" s="190">
        <v>43374</v>
      </c>
      <c r="N51" s="190">
        <v>43612</v>
      </c>
      <c r="O51" s="499" t="s">
        <v>846</v>
      </c>
      <c r="P51" s="453" t="s">
        <v>772</v>
      </c>
      <c r="Q51" s="218" t="s">
        <v>879</v>
      </c>
      <c r="R51" s="191" t="s">
        <v>500</v>
      </c>
      <c r="S51" s="191"/>
      <c r="T51" s="470" t="s">
        <v>30</v>
      </c>
      <c r="U51" s="480" t="s">
        <v>880</v>
      </c>
    </row>
    <row r="52" spans="1:26" ht="72" customHeight="1" x14ac:dyDescent="0.25">
      <c r="A52" s="707"/>
      <c r="B52" s="708"/>
      <c r="C52" s="708"/>
      <c r="D52" s="738"/>
      <c r="E52" s="740"/>
      <c r="F52" s="743"/>
      <c r="G52" s="745"/>
      <c r="H52" s="480" t="s">
        <v>375</v>
      </c>
      <c r="I52" s="479" t="s">
        <v>24</v>
      </c>
      <c r="J52" s="479" t="s">
        <v>773</v>
      </c>
      <c r="K52" s="412" t="s">
        <v>369</v>
      </c>
      <c r="L52" s="481">
        <v>43370</v>
      </c>
      <c r="M52" s="413">
        <v>43374</v>
      </c>
      <c r="N52" s="413">
        <v>43403</v>
      </c>
      <c r="O52" s="500" t="s">
        <v>847</v>
      </c>
      <c r="P52" s="414"/>
      <c r="Q52" s="218" t="s">
        <v>774</v>
      </c>
      <c r="R52" s="281"/>
      <c r="S52" s="281"/>
      <c r="T52" s="470" t="s">
        <v>539</v>
      </c>
      <c r="U52" s="480" t="s">
        <v>628</v>
      </c>
    </row>
    <row r="53" spans="1:26" ht="72" customHeight="1" x14ac:dyDescent="0.25">
      <c r="A53" s="707"/>
      <c r="B53" s="708"/>
      <c r="C53" s="708"/>
      <c r="D53" s="738"/>
      <c r="E53" s="740"/>
      <c r="F53" s="743"/>
      <c r="G53" s="745"/>
      <c r="H53" s="480" t="s">
        <v>775</v>
      </c>
      <c r="I53" s="479" t="s">
        <v>24</v>
      </c>
      <c r="J53" s="479" t="s">
        <v>376</v>
      </c>
      <c r="K53" s="412" t="s">
        <v>369</v>
      </c>
      <c r="L53" s="481">
        <v>43370</v>
      </c>
      <c r="M53" s="413">
        <v>43374</v>
      </c>
      <c r="N53" s="413">
        <v>43434</v>
      </c>
      <c r="O53" s="497" t="s">
        <v>848</v>
      </c>
      <c r="P53" s="414"/>
      <c r="Q53" s="218" t="s">
        <v>776</v>
      </c>
      <c r="R53" s="281"/>
      <c r="S53" s="281"/>
      <c r="T53" s="470" t="s">
        <v>539</v>
      </c>
      <c r="U53" s="480" t="s">
        <v>628</v>
      </c>
    </row>
    <row r="54" spans="1:26" ht="72" customHeight="1" x14ac:dyDescent="0.25">
      <c r="A54" s="707"/>
      <c r="B54" s="708"/>
      <c r="C54" s="708"/>
      <c r="D54" s="738"/>
      <c r="E54" s="741"/>
      <c r="F54" s="734"/>
      <c r="G54" s="746"/>
      <c r="H54" s="257" t="s">
        <v>377</v>
      </c>
      <c r="I54" s="415" t="s">
        <v>24</v>
      </c>
      <c r="J54" s="415" t="s">
        <v>378</v>
      </c>
      <c r="K54" s="412" t="s">
        <v>369</v>
      </c>
      <c r="L54" s="481">
        <v>43370</v>
      </c>
      <c r="M54" s="413">
        <v>43371</v>
      </c>
      <c r="N54" s="413">
        <v>43434</v>
      </c>
      <c r="O54" s="500" t="s">
        <v>849</v>
      </c>
      <c r="P54" s="416"/>
      <c r="Q54" s="218" t="s">
        <v>881</v>
      </c>
      <c r="R54" s="281"/>
      <c r="S54" s="281"/>
      <c r="T54" s="470" t="s">
        <v>539</v>
      </c>
      <c r="U54" s="480" t="s">
        <v>628</v>
      </c>
    </row>
    <row r="55" spans="1:26" ht="72" customHeight="1" x14ac:dyDescent="0.25">
      <c r="A55" s="707">
        <v>31</v>
      </c>
      <c r="B55" s="708" t="s">
        <v>10</v>
      </c>
      <c r="C55" s="708" t="s">
        <v>123</v>
      </c>
      <c r="D55" s="738">
        <v>43368</v>
      </c>
      <c r="E55" s="701" t="s">
        <v>777</v>
      </c>
      <c r="F55" s="708" t="s">
        <v>138</v>
      </c>
      <c r="G55" s="702" t="s">
        <v>778</v>
      </c>
      <c r="H55" s="451" t="s">
        <v>779</v>
      </c>
      <c r="I55" s="453" t="s">
        <v>24</v>
      </c>
      <c r="J55" s="453" t="s">
        <v>371</v>
      </c>
      <c r="K55" s="411" t="s">
        <v>369</v>
      </c>
      <c r="L55" s="190">
        <v>43370</v>
      </c>
      <c r="M55" s="190">
        <v>43370</v>
      </c>
      <c r="N55" s="190">
        <v>43370</v>
      </c>
      <c r="O55" s="185" t="s">
        <v>780</v>
      </c>
      <c r="P55" s="453" t="s">
        <v>384</v>
      </c>
      <c r="Q55" s="218" t="s">
        <v>781</v>
      </c>
      <c r="R55" s="308" t="s">
        <v>549</v>
      </c>
      <c r="S55" s="264" t="s">
        <v>156</v>
      </c>
      <c r="T55" s="470" t="s">
        <v>30</v>
      </c>
      <c r="U55" s="480" t="s">
        <v>628</v>
      </c>
    </row>
    <row r="56" spans="1:26" ht="72" customHeight="1" x14ac:dyDescent="0.25">
      <c r="A56" s="707"/>
      <c r="B56" s="708"/>
      <c r="C56" s="708"/>
      <c r="D56" s="738"/>
      <c r="E56" s="701"/>
      <c r="F56" s="708"/>
      <c r="G56" s="745"/>
      <c r="H56" s="480" t="s">
        <v>782</v>
      </c>
      <c r="I56" s="453" t="s">
        <v>24</v>
      </c>
      <c r="J56" s="453" t="s">
        <v>371</v>
      </c>
      <c r="K56" s="411" t="s">
        <v>369</v>
      </c>
      <c r="L56" s="190">
        <v>43370</v>
      </c>
      <c r="M56" s="190">
        <v>43374</v>
      </c>
      <c r="N56" s="190">
        <v>43449</v>
      </c>
      <c r="O56" s="501" t="s">
        <v>783</v>
      </c>
      <c r="P56" s="185" t="s">
        <v>505</v>
      </c>
      <c r="Q56" s="218" t="s">
        <v>550</v>
      </c>
      <c r="R56" s="309" t="s">
        <v>543</v>
      </c>
      <c r="S56" s="264" t="s">
        <v>156</v>
      </c>
      <c r="T56" s="470" t="s">
        <v>30</v>
      </c>
      <c r="U56" s="480" t="s">
        <v>531</v>
      </c>
    </row>
    <row r="57" spans="1:26" ht="72" customHeight="1" x14ac:dyDescent="0.25">
      <c r="A57" s="749"/>
      <c r="B57" s="748"/>
      <c r="C57" s="748"/>
      <c r="D57" s="750"/>
      <c r="E57" s="702"/>
      <c r="F57" s="748"/>
      <c r="G57" s="745"/>
      <c r="H57" s="226" t="s">
        <v>784</v>
      </c>
      <c r="I57" s="456" t="s">
        <v>24</v>
      </c>
      <c r="J57" s="456" t="s">
        <v>379</v>
      </c>
      <c r="K57" s="417" t="s">
        <v>369</v>
      </c>
      <c r="L57" s="253">
        <v>43370</v>
      </c>
      <c r="M57" s="254">
        <v>43374</v>
      </c>
      <c r="N57" s="254">
        <v>43403</v>
      </c>
      <c r="O57" s="502" t="s">
        <v>785</v>
      </c>
      <c r="P57" s="255" t="s">
        <v>506</v>
      </c>
      <c r="Q57" s="256" t="s">
        <v>786</v>
      </c>
      <c r="R57" s="259" t="s">
        <v>515</v>
      </c>
      <c r="S57" s="264" t="s">
        <v>156</v>
      </c>
      <c r="T57" s="470" t="s">
        <v>30</v>
      </c>
      <c r="U57" s="257" t="s">
        <v>531</v>
      </c>
    </row>
    <row r="58" spans="1:26" ht="72" customHeight="1" x14ac:dyDescent="0.25">
      <c r="A58" s="310">
        <v>32</v>
      </c>
      <c r="B58" s="185" t="s">
        <v>129</v>
      </c>
      <c r="C58" s="185" t="s">
        <v>123</v>
      </c>
      <c r="D58" s="457">
        <v>43437</v>
      </c>
      <c r="E58" s="448" t="s">
        <v>507</v>
      </c>
      <c r="F58" s="185" t="s">
        <v>138</v>
      </c>
      <c r="G58" s="311" t="s">
        <v>508</v>
      </c>
      <c r="H58" s="311" t="s">
        <v>509</v>
      </c>
      <c r="I58" s="185" t="s">
        <v>24</v>
      </c>
      <c r="J58" s="311" t="s">
        <v>384</v>
      </c>
      <c r="K58" s="411" t="s">
        <v>369</v>
      </c>
      <c r="L58" s="454">
        <v>43437</v>
      </c>
      <c r="M58" s="190">
        <v>43497</v>
      </c>
      <c r="N58" s="190">
        <v>43678</v>
      </c>
      <c r="O58" s="503" t="s">
        <v>787</v>
      </c>
      <c r="P58" s="312" t="s">
        <v>788</v>
      </c>
      <c r="Q58" s="313" t="s">
        <v>882</v>
      </c>
      <c r="R58" s="314" t="s">
        <v>610</v>
      </c>
      <c r="S58" s="264"/>
      <c r="T58" s="470" t="s">
        <v>30</v>
      </c>
      <c r="U58" s="480" t="s">
        <v>883</v>
      </c>
    </row>
    <row r="59" spans="1:26" s="193" customFormat="1" ht="85.5" x14ac:dyDescent="0.25">
      <c r="A59" s="396">
        <v>4</v>
      </c>
      <c r="B59" s="185" t="s">
        <v>129</v>
      </c>
      <c r="C59" s="185" t="s">
        <v>132</v>
      </c>
      <c r="D59" s="393">
        <v>43403</v>
      </c>
      <c r="E59" s="306" t="s">
        <v>475</v>
      </c>
      <c r="F59" s="392" t="s">
        <v>138</v>
      </c>
      <c r="G59" s="306" t="s">
        <v>476</v>
      </c>
      <c r="H59" s="306" t="s">
        <v>477</v>
      </c>
      <c r="I59" s="392" t="s">
        <v>140</v>
      </c>
      <c r="J59" s="391" t="s">
        <v>478</v>
      </c>
      <c r="K59" s="391" t="s">
        <v>466</v>
      </c>
      <c r="L59" s="393">
        <v>43439</v>
      </c>
      <c r="M59" s="393">
        <v>43511</v>
      </c>
      <c r="N59" s="393">
        <v>43539</v>
      </c>
      <c r="O59" s="499" t="s">
        <v>590</v>
      </c>
      <c r="P59" s="185" t="s">
        <v>591</v>
      </c>
      <c r="Q59" s="298" t="s">
        <v>631</v>
      </c>
      <c r="R59" s="307" t="s">
        <v>629</v>
      </c>
      <c r="S59" s="440" t="s">
        <v>159</v>
      </c>
      <c r="T59" s="392" t="s">
        <v>30</v>
      </c>
      <c r="U59" s="397" t="s">
        <v>605</v>
      </c>
      <c r="Y59" s="192"/>
      <c r="Z59" s="192"/>
    </row>
    <row r="60" spans="1:26" s="390" customFormat="1" ht="147" customHeight="1" thickBot="1" x14ac:dyDescent="0.3">
      <c r="A60" s="394">
        <v>2</v>
      </c>
      <c r="B60" s="234" t="s">
        <v>10</v>
      </c>
      <c r="C60" s="234" t="s">
        <v>132</v>
      </c>
      <c r="D60" s="224">
        <v>43392</v>
      </c>
      <c r="E60" s="267" t="s">
        <v>467</v>
      </c>
      <c r="F60" s="223" t="s">
        <v>138</v>
      </c>
      <c r="G60" s="267" t="s">
        <v>468</v>
      </c>
      <c r="H60" s="267" t="s">
        <v>469</v>
      </c>
      <c r="I60" s="223" t="s">
        <v>140</v>
      </c>
      <c r="J60" s="225" t="s">
        <v>470</v>
      </c>
      <c r="K60" s="225" t="s">
        <v>466</v>
      </c>
      <c r="L60" s="224">
        <v>43439</v>
      </c>
      <c r="M60" s="224">
        <v>43480</v>
      </c>
      <c r="N60" s="224">
        <v>43511</v>
      </c>
      <c r="O60" s="496" t="s">
        <v>588</v>
      </c>
      <c r="P60" s="234" t="s">
        <v>589</v>
      </c>
      <c r="Q60" s="268" t="s">
        <v>603</v>
      </c>
      <c r="R60" s="287" t="s">
        <v>604</v>
      </c>
      <c r="S60" s="398" t="s">
        <v>156</v>
      </c>
      <c r="T60" s="392" t="s">
        <v>30</v>
      </c>
      <c r="U60" s="69" t="s">
        <v>605</v>
      </c>
      <c r="Y60" s="1"/>
      <c r="Z60" s="1"/>
    </row>
    <row r="61" spans="1:26" s="202" customFormat="1" ht="409.6" customHeight="1" x14ac:dyDescent="0.25">
      <c r="A61" s="251">
        <v>30</v>
      </c>
      <c r="B61" s="249" t="s">
        <v>10</v>
      </c>
      <c r="C61" s="249" t="s">
        <v>35</v>
      </c>
      <c r="D61" s="252">
        <v>42531</v>
      </c>
      <c r="E61" s="250" t="s">
        <v>262</v>
      </c>
      <c r="F61" s="249" t="s">
        <v>11</v>
      </c>
      <c r="G61" s="262" t="s">
        <v>263</v>
      </c>
      <c r="H61" s="262" t="s">
        <v>264</v>
      </c>
      <c r="I61" s="161" t="s">
        <v>24</v>
      </c>
      <c r="J61" s="161" t="s">
        <v>265</v>
      </c>
      <c r="K61" s="161" t="s">
        <v>266</v>
      </c>
      <c r="L61" s="197">
        <v>42643</v>
      </c>
      <c r="M61" s="197">
        <v>42646</v>
      </c>
      <c r="N61" s="197">
        <v>42735</v>
      </c>
      <c r="O61" s="521" t="s">
        <v>483</v>
      </c>
      <c r="P61" s="232" t="s">
        <v>559</v>
      </c>
      <c r="Q61" s="233" t="s">
        <v>544</v>
      </c>
      <c r="R61" s="162" t="s">
        <v>560</v>
      </c>
      <c r="S61" s="198" t="s">
        <v>156</v>
      </c>
      <c r="T61" s="199" t="s">
        <v>30</v>
      </c>
      <c r="U61" s="163" t="s">
        <v>561</v>
      </c>
      <c r="Y61" s="200"/>
      <c r="Z61" s="201"/>
    </row>
    <row r="62" spans="1:26" s="202" customFormat="1" ht="357.75" customHeight="1" x14ac:dyDescent="0.25">
      <c r="A62" s="251">
        <v>32</v>
      </c>
      <c r="B62" s="249" t="s">
        <v>10</v>
      </c>
      <c r="C62" s="249" t="s">
        <v>43</v>
      </c>
      <c r="D62" s="252">
        <v>42934</v>
      </c>
      <c r="E62" s="250" t="s">
        <v>267</v>
      </c>
      <c r="F62" s="249" t="s">
        <v>11</v>
      </c>
      <c r="G62" s="262" t="s">
        <v>268</v>
      </c>
      <c r="H62" s="262" t="s">
        <v>269</v>
      </c>
      <c r="I62" s="161" t="s">
        <v>24</v>
      </c>
      <c r="J62" s="161" t="s">
        <v>270</v>
      </c>
      <c r="K62" s="161" t="s">
        <v>271</v>
      </c>
      <c r="L62" s="197">
        <v>42947</v>
      </c>
      <c r="M62" s="197">
        <v>42979</v>
      </c>
      <c r="N62" s="197">
        <v>43084</v>
      </c>
      <c r="O62" s="519" t="s">
        <v>484</v>
      </c>
      <c r="P62" s="161" t="s">
        <v>391</v>
      </c>
      <c r="Q62" s="213" t="s">
        <v>551</v>
      </c>
      <c r="R62" s="282" t="s">
        <v>562</v>
      </c>
      <c r="S62" s="204" t="s">
        <v>156</v>
      </c>
      <c r="T62" s="199" t="s">
        <v>30</v>
      </c>
      <c r="U62" s="163" t="s">
        <v>563</v>
      </c>
      <c r="Y62" s="200"/>
      <c r="Z62" s="201"/>
    </row>
    <row r="63" spans="1:26" s="207" customFormat="1" ht="409.5" x14ac:dyDescent="0.25">
      <c r="A63" s="251">
        <v>35</v>
      </c>
      <c r="B63" s="249" t="s">
        <v>10</v>
      </c>
      <c r="C63" s="249" t="s">
        <v>43</v>
      </c>
      <c r="D63" s="252">
        <v>42934</v>
      </c>
      <c r="E63" s="250" t="s">
        <v>272</v>
      </c>
      <c r="F63" s="249" t="s">
        <v>11</v>
      </c>
      <c r="G63" s="262" t="s">
        <v>273</v>
      </c>
      <c r="H63" s="262" t="s">
        <v>274</v>
      </c>
      <c r="I63" s="249" t="s">
        <v>24</v>
      </c>
      <c r="J63" s="203" t="s">
        <v>275</v>
      </c>
      <c r="K63" s="249" t="s">
        <v>276</v>
      </c>
      <c r="L63" s="252">
        <v>42947</v>
      </c>
      <c r="M63" s="252">
        <v>42948</v>
      </c>
      <c r="N63" s="252">
        <v>43100</v>
      </c>
      <c r="O63" s="519" t="s">
        <v>485</v>
      </c>
      <c r="P63" s="249" t="s">
        <v>392</v>
      </c>
      <c r="Q63" s="187" t="s">
        <v>552</v>
      </c>
      <c r="R63" s="196" t="s">
        <v>564</v>
      </c>
      <c r="S63" s="204" t="s">
        <v>156</v>
      </c>
      <c r="T63" s="199" t="s">
        <v>30</v>
      </c>
      <c r="U63" s="250" t="s">
        <v>516</v>
      </c>
      <c r="Y63" s="205"/>
      <c r="Z63" s="206"/>
    </row>
    <row r="64" spans="1:26" s="202" customFormat="1" ht="353.25" customHeight="1" x14ac:dyDescent="0.25">
      <c r="A64" s="755">
        <v>36</v>
      </c>
      <c r="B64" s="747" t="s">
        <v>10</v>
      </c>
      <c r="C64" s="747" t="s">
        <v>43</v>
      </c>
      <c r="D64" s="756">
        <v>42934</v>
      </c>
      <c r="E64" s="752" t="s">
        <v>277</v>
      </c>
      <c r="F64" s="747" t="s">
        <v>11</v>
      </c>
      <c r="G64" s="752" t="s">
        <v>273</v>
      </c>
      <c r="H64" s="262" t="s">
        <v>278</v>
      </c>
      <c r="I64" s="161" t="s">
        <v>24</v>
      </c>
      <c r="J64" s="165" t="s">
        <v>275</v>
      </c>
      <c r="K64" s="161" t="s">
        <v>271</v>
      </c>
      <c r="L64" s="197">
        <v>42947</v>
      </c>
      <c r="M64" s="197">
        <v>42948</v>
      </c>
      <c r="N64" s="197">
        <v>43097</v>
      </c>
      <c r="O64" s="519" t="s">
        <v>486</v>
      </c>
      <c r="P64" s="161" t="s">
        <v>393</v>
      </c>
      <c r="Q64" s="187" t="s">
        <v>553</v>
      </c>
      <c r="R64" s="208" t="s">
        <v>565</v>
      </c>
      <c r="S64" s="198" t="s">
        <v>156</v>
      </c>
      <c r="T64" s="199" t="s">
        <v>30</v>
      </c>
      <c r="U64" s="163" t="s">
        <v>517</v>
      </c>
      <c r="Y64" s="200"/>
      <c r="Z64" s="201"/>
    </row>
    <row r="65" spans="1:26" s="202" customFormat="1" ht="241.5" customHeight="1" x14ac:dyDescent="0.25">
      <c r="A65" s="755"/>
      <c r="B65" s="747"/>
      <c r="C65" s="747"/>
      <c r="D65" s="756"/>
      <c r="E65" s="752"/>
      <c r="F65" s="747"/>
      <c r="G65" s="752"/>
      <c r="H65" s="262" t="s">
        <v>279</v>
      </c>
      <c r="I65" s="161" t="s">
        <v>24</v>
      </c>
      <c r="J65" s="161" t="s">
        <v>280</v>
      </c>
      <c r="K65" s="161" t="s">
        <v>281</v>
      </c>
      <c r="L65" s="197">
        <v>42947</v>
      </c>
      <c r="M65" s="197">
        <v>42948</v>
      </c>
      <c r="N65" s="197">
        <v>43097</v>
      </c>
      <c r="O65" s="519" t="s">
        <v>487</v>
      </c>
      <c r="P65" s="161" t="s">
        <v>394</v>
      </c>
      <c r="Q65" s="158" t="s">
        <v>554</v>
      </c>
      <c r="R65" s="162" t="s">
        <v>566</v>
      </c>
      <c r="S65" s="198" t="s">
        <v>156</v>
      </c>
      <c r="T65" s="199" t="s">
        <v>30</v>
      </c>
      <c r="U65" s="163" t="s">
        <v>518</v>
      </c>
      <c r="Y65" s="200"/>
      <c r="Z65" s="201"/>
    </row>
    <row r="66" spans="1:26" s="245" customFormat="1" ht="216.75" customHeight="1" x14ac:dyDescent="0.25">
      <c r="A66" s="753">
        <v>37</v>
      </c>
      <c r="B66" s="708" t="s">
        <v>10</v>
      </c>
      <c r="C66" s="708" t="s">
        <v>43</v>
      </c>
      <c r="D66" s="709">
        <v>43129</v>
      </c>
      <c r="E66" s="708" t="s">
        <v>282</v>
      </c>
      <c r="F66" s="708" t="s">
        <v>11</v>
      </c>
      <c r="G66" s="706" t="s">
        <v>283</v>
      </c>
      <c r="H66" s="225" t="s">
        <v>284</v>
      </c>
      <c r="I66" s="223" t="s">
        <v>24</v>
      </c>
      <c r="J66" s="223" t="s">
        <v>285</v>
      </c>
      <c r="K66" s="223" t="s">
        <v>286</v>
      </c>
      <c r="L66" s="224">
        <v>43129</v>
      </c>
      <c r="M66" s="224">
        <v>43130</v>
      </c>
      <c r="N66" s="224">
        <v>43138</v>
      </c>
      <c r="O66" s="520" t="s">
        <v>287</v>
      </c>
      <c r="P66" s="69" t="s">
        <v>399</v>
      </c>
      <c r="Q66" s="145" t="s">
        <v>288</v>
      </c>
      <c r="R66" s="69" t="s">
        <v>289</v>
      </c>
      <c r="S66" s="130"/>
      <c r="T66" s="248" t="s">
        <v>30</v>
      </c>
      <c r="U66" s="163" t="s">
        <v>340</v>
      </c>
      <c r="Y66" s="16"/>
      <c r="Z66" s="1"/>
    </row>
    <row r="67" spans="1:26" s="202" customFormat="1" ht="222" customHeight="1" x14ac:dyDescent="0.25">
      <c r="A67" s="753"/>
      <c r="B67" s="708"/>
      <c r="C67" s="708"/>
      <c r="D67" s="709"/>
      <c r="E67" s="708"/>
      <c r="F67" s="708"/>
      <c r="G67" s="706"/>
      <c r="H67" s="163" t="s">
        <v>290</v>
      </c>
      <c r="I67" s="161" t="s">
        <v>24</v>
      </c>
      <c r="J67" s="161" t="s">
        <v>291</v>
      </c>
      <c r="K67" s="161" t="s">
        <v>292</v>
      </c>
      <c r="L67" s="197">
        <v>43129</v>
      </c>
      <c r="M67" s="197">
        <v>43136</v>
      </c>
      <c r="N67" s="197">
        <v>43281</v>
      </c>
      <c r="O67" s="519" t="s">
        <v>592</v>
      </c>
      <c r="P67" s="161" t="s">
        <v>593</v>
      </c>
      <c r="Q67" s="187" t="s">
        <v>606</v>
      </c>
      <c r="R67" s="162" t="s">
        <v>607</v>
      </c>
      <c r="S67" s="209"/>
      <c r="T67" s="199" t="s">
        <v>30</v>
      </c>
      <c r="U67" s="163" t="s">
        <v>608</v>
      </c>
      <c r="Y67" s="200"/>
      <c r="Z67" s="201"/>
    </row>
    <row r="68" spans="1:26" s="245" customFormat="1" ht="52.5" hidden="1" customHeight="1" x14ac:dyDescent="0.25">
      <c r="A68" s="753"/>
      <c r="B68" s="708"/>
      <c r="C68" s="708"/>
      <c r="D68" s="709"/>
      <c r="E68" s="708"/>
      <c r="F68" s="708"/>
      <c r="G68" s="706"/>
      <c r="H68" s="225" t="s">
        <v>294</v>
      </c>
      <c r="I68" s="223" t="s">
        <v>24</v>
      </c>
      <c r="J68" s="223" t="s">
        <v>295</v>
      </c>
      <c r="K68" s="223" t="s">
        <v>296</v>
      </c>
      <c r="L68" s="224">
        <v>43129</v>
      </c>
      <c r="M68" s="224">
        <v>43130</v>
      </c>
      <c r="N68" s="224">
        <v>43133</v>
      </c>
      <c r="O68" s="737" t="s">
        <v>297</v>
      </c>
      <c r="P68" s="737"/>
      <c r="Q68" s="737"/>
      <c r="R68" s="737"/>
      <c r="S68" s="223" t="s">
        <v>400</v>
      </c>
      <c r="T68" s="145" t="s">
        <v>293</v>
      </c>
      <c r="U68" s="69" t="s">
        <v>289</v>
      </c>
      <c r="V68" s="130"/>
      <c r="W68" s="248" t="s">
        <v>30</v>
      </c>
      <c r="X68" s="163" t="s">
        <v>340</v>
      </c>
      <c r="Y68" s="16"/>
      <c r="Z68" s="1"/>
    </row>
    <row r="69" spans="1:26" s="245" customFormat="1" ht="127.5" hidden="1" x14ac:dyDescent="0.25">
      <c r="A69" s="753"/>
      <c r="B69" s="708"/>
      <c r="C69" s="708"/>
      <c r="D69" s="709"/>
      <c r="E69" s="708"/>
      <c r="F69" s="708"/>
      <c r="G69" s="706"/>
      <c r="H69" s="225" t="s">
        <v>298</v>
      </c>
      <c r="I69" s="223" t="s">
        <v>24</v>
      </c>
      <c r="J69" s="223" t="s">
        <v>299</v>
      </c>
      <c r="K69" s="223" t="s">
        <v>300</v>
      </c>
      <c r="L69" s="224">
        <v>43137</v>
      </c>
      <c r="M69" s="224">
        <v>43138</v>
      </c>
      <c r="N69" s="224">
        <v>43159</v>
      </c>
      <c r="O69" s="737" t="s">
        <v>301</v>
      </c>
      <c r="P69" s="737"/>
      <c r="Q69" s="737"/>
      <c r="R69" s="737"/>
      <c r="S69" s="223" t="s">
        <v>401</v>
      </c>
      <c r="T69" s="145" t="s">
        <v>293</v>
      </c>
      <c r="U69" s="69" t="s">
        <v>289</v>
      </c>
      <c r="V69" s="130"/>
      <c r="W69" s="248" t="s">
        <v>30</v>
      </c>
      <c r="X69" s="163" t="s">
        <v>340</v>
      </c>
      <c r="Y69" s="16"/>
      <c r="Z69" s="1"/>
    </row>
    <row r="70" spans="1:26" s="245" customFormat="1" ht="111" hidden="1" customHeight="1" x14ac:dyDescent="0.25">
      <c r="A70" s="753"/>
      <c r="B70" s="708"/>
      <c r="C70" s="708"/>
      <c r="D70" s="709"/>
      <c r="E70" s="708"/>
      <c r="F70" s="708"/>
      <c r="G70" s="706"/>
      <c r="H70" s="225" t="s">
        <v>302</v>
      </c>
      <c r="I70" s="223" t="s">
        <v>24</v>
      </c>
      <c r="J70" s="223" t="s">
        <v>291</v>
      </c>
      <c r="K70" s="223" t="s">
        <v>303</v>
      </c>
      <c r="L70" s="224">
        <v>43137</v>
      </c>
      <c r="M70" s="224">
        <v>43138</v>
      </c>
      <c r="N70" s="224">
        <v>43143</v>
      </c>
      <c r="O70" s="737" t="s">
        <v>304</v>
      </c>
      <c r="P70" s="737"/>
      <c r="Q70" s="737"/>
      <c r="R70" s="737"/>
      <c r="S70" s="223" t="s">
        <v>402</v>
      </c>
      <c r="T70" s="145" t="s">
        <v>293</v>
      </c>
      <c r="U70" s="69" t="s">
        <v>289</v>
      </c>
      <c r="V70" s="130"/>
      <c r="W70" s="248" t="s">
        <v>30</v>
      </c>
      <c r="X70" s="163" t="s">
        <v>340</v>
      </c>
      <c r="Y70" s="16"/>
      <c r="Z70" s="1"/>
    </row>
    <row r="71" spans="1:26" s="202" customFormat="1" ht="312.75" hidden="1" customHeight="1" x14ac:dyDescent="0.25">
      <c r="A71" s="753"/>
      <c r="B71" s="708"/>
      <c r="C71" s="708"/>
      <c r="D71" s="709"/>
      <c r="E71" s="708"/>
      <c r="F71" s="708"/>
      <c r="G71" s="706"/>
      <c r="H71" s="163" t="s">
        <v>305</v>
      </c>
      <c r="I71" s="161" t="s">
        <v>24</v>
      </c>
      <c r="J71" s="161" t="s">
        <v>306</v>
      </c>
      <c r="K71" s="161" t="s">
        <v>307</v>
      </c>
      <c r="L71" s="197">
        <v>43137</v>
      </c>
      <c r="M71" s="197">
        <v>43189</v>
      </c>
      <c r="N71" s="197">
        <v>43281</v>
      </c>
      <c r="O71" s="751" t="s">
        <v>488</v>
      </c>
      <c r="P71" s="751"/>
      <c r="Q71" s="751"/>
      <c r="R71" s="751"/>
      <c r="S71" s="161" t="s">
        <v>395</v>
      </c>
      <c r="T71" s="187" t="s">
        <v>567</v>
      </c>
      <c r="U71" s="162" t="s">
        <v>521</v>
      </c>
      <c r="V71" s="198" t="s">
        <v>156</v>
      </c>
      <c r="W71" s="199" t="s">
        <v>30</v>
      </c>
      <c r="X71" s="163" t="s">
        <v>519</v>
      </c>
      <c r="Y71" s="200"/>
      <c r="Z71" s="201"/>
    </row>
    <row r="72" spans="1:26" s="202" customFormat="1" ht="409.6" hidden="1" customHeight="1" x14ac:dyDescent="0.25">
      <c r="A72" s="753"/>
      <c r="B72" s="708"/>
      <c r="C72" s="708"/>
      <c r="D72" s="709"/>
      <c r="E72" s="708"/>
      <c r="F72" s="708"/>
      <c r="G72" s="706"/>
      <c r="H72" s="163" t="s">
        <v>308</v>
      </c>
      <c r="I72" s="161" t="s">
        <v>24</v>
      </c>
      <c r="J72" s="161" t="s">
        <v>306</v>
      </c>
      <c r="K72" s="161" t="s">
        <v>309</v>
      </c>
      <c r="L72" s="197">
        <v>43137</v>
      </c>
      <c r="M72" s="197">
        <v>43189</v>
      </c>
      <c r="N72" s="197">
        <v>43281</v>
      </c>
      <c r="O72" s="751" t="s">
        <v>489</v>
      </c>
      <c r="P72" s="751"/>
      <c r="Q72" s="751"/>
      <c r="R72" s="751"/>
      <c r="S72" s="161" t="s">
        <v>396</v>
      </c>
      <c r="T72" s="187" t="s">
        <v>555</v>
      </c>
      <c r="U72" s="162" t="s">
        <v>568</v>
      </c>
      <c r="V72" s="198" t="s">
        <v>156</v>
      </c>
      <c r="W72" s="199" t="s">
        <v>30</v>
      </c>
      <c r="X72" s="163" t="s">
        <v>520</v>
      </c>
      <c r="Y72" s="200"/>
      <c r="Z72" s="201"/>
    </row>
    <row r="73" spans="1:26" s="202" customFormat="1" ht="189.75" hidden="1" customHeight="1" x14ac:dyDescent="0.25">
      <c r="A73" s="753"/>
      <c r="B73" s="708"/>
      <c r="C73" s="708"/>
      <c r="D73" s="709"/>
      <c r="E73" s="708"/>
      <c r="F73" s="708"/>
      <c r="G73" s="706"/>
      <c r="H73" s="164" t="s">
        <v>310</v>
      </c>
      <c r="I73" s="161" t="s">
        <v>24</v>
      </c>
      <c r="J73" s="210" t="s">
        <v>311</v>
      </c>
      <c r="K73" s="210" t="s">
        <v>292</v>
      </c>
      <c r="L73" s="211">
        <v>43137</v>
      </c>
      <c r="M73" s="211"/>
      <c r="N73" s="211"/>
      <c r="O73" s="767" t="s">
        <v>490</v>
      </c>
      <c r="P73" s="767"/>
      <c r="Q73" s="767"/>
      <c r="R73" s="767"/>
      <c r="S73" s="210"/>
      <c r="T73" s="187" t="s">
        <v>556</v>
      </c>
      <c r="U73" s="220" t="s">
        <v>569</v>
      </c>
      <c r="V73" s="198" t="s">
        <v>156</v>
      </c>
      <c r="W73" s="199" t="s">
        <v>30</v>
      </c>
      <c r="X73" s="163" t="s">
        <v>522</v>
      </c>
      <c r="Y73" s="200"/>
      <c r="Z73" s="201"/>
    </row>
    <row r="74" spans="1:26" s="245" customFormat="1" ht="409.5" hidden="1" x14ac:dyDescent="0.25">
      <c r="A74" s="753"/>
      <c r="B74" s="708"/>
      <c r="C74" s="708"/>
      <c r="D74" s="709"/>
      <c r="E74" s="708"/>
      <c r="F74" s="708"/>
      <c r="G74" s="706"/>
      <c r="H74" s="225" t="s">
        <v>312</v>
      </c>
      <c r="I74" s="223" t="s">
        <v>24</v>
      </c>
      <c r="J74" s="223" t="s">
        <v>313</v>
      </c>
      <c r="K74" s="223" t="s">
        <v>314</v>
      </c>
      <c r="L74" s="224">
        <v>43137</v>
      </c>
      <c r="M74" s="224">
        <v>43136</v>
      </c>
      <c r="N74" s="224">
        <v>43280</v>
      </c>
      <c r="O74" s="757" t="s">
        <v>315</v>
      </c>
      <c r="P74" s="737"/>
      <c r="Q74" s="737"/>
      <c r="R74" s="737"/>
      <c r="S74" s="166" t="s">
        <v>397</v>
      </c>
      <c r="T74" s="173" t="s">
        <v>403</v>
      </c>
      <c r="U74" s="225" t="s">
        <v>364</v>
      </c>
      <c r="V74" s="130"/>
      <c r="W74" s="248" t="s">
        <v>30</v>
      </c>
      <c r="X74" s="163" t="s">
        <v>408</v>
      </c>
      <c r="Y74" s="16"/>
      <c r="Z74" s="1"/>
    </row>
    <row r="75" spans="1:26" s="202" customFormat="1" ht="248.25" hidden="1" customHeight="1" x14ac:dyDescent="0.25">
      <c r="A75" s="753"/>
      <c r="B75" s="708"/>
      <c r="C75" s="708"/>
      <c r="D75" s="709"/>
      <c r="E75" s="708"/>
      <c r="F75" s="708"/>
      <c r="G75" s="706"/>
      <c r="H75" s="163" t="s">
        <v>316</v>
      </c>
      <c r="I75" s="161" t="s">
        <v>24</v>
      </c>
      <c r="J75" s="161" t="s">
        <v>317</v>
      </c>
      <c r="K75" s="161" t="s">
        <v>314</v>
      </c>
      <c r="L75" s="197">
        <v>43137</v>
      </c>
      <c r="M75" s="197">
        <v>43136</v>
      </c>
      <c r="N75" s="197">
        <v>43280</v>
      </c>
      <c r="O75" s="751" t="s">
        <v>491</v>
      </c>
      <c r="P75" s="751"/>
      <c r="Q75" s="751"/>
      <c r="R75" s="751"/>
      <c r="S75" s="161"/>
      <c r="T75" s="187" t="s">
        <v>557</v>
      </c>
      <c r="U75" s="162" t="s">
        <v>570</v>
      </c>
      <c r="V75" s="198" t="s">
        <v>156</v>
      </c>
      <c r="W75" s="199" t="s">
        <v>30</v>
      </c>
      <c r="X75" s="163" t="s">
        <v>523</v>
      </c>
      <c r="Y75" s="200"/>
      <c r="Z75" s="201"/>
    </row>
    <row r="76" spans="1:26" s="245" customFormat="1" ht="76.5" hidden="1" x14ac:dyDescent="0.25">
      <c r="A76" s="754"/>
      <c r="B76" s="708"/>
      <c r="C76" s="708"/>
      <c r="D76" s="709"/>
      <c r="E76" s="708"/>
      <c r="F76" s="708"/>
      <c r="G76" s="706"/>
      <c r="H76" s="225" t="s">
        <v>318</v>
      </c>
      <c r="I76" s="223" t="s">
        <v>24</v>
      </c>
      <c r="J76" s="223" t="s">
        <v>319</v>
      </c>
      <c r="K76" s="223" t="s">
        <v>320</v>
      </c>
      <c r="L76" s="224">
        <v>43137</v>
      </c>
      <c r="M76" s="224">
        <v>43136</v>
      </c>
      <c r="N76" s="224">
        <v>43159</v>
      </c>
      <c r="O76" s="737" t="s">
        <v>321</v>
      </c>
      <c r="P76" s="737"/>
      <c r="Q76" s="737"/>
      <c r="R76" s="737"/>
      <c r="S76" s="166" t="s">
        <v>398</v>
      </c>
      <c r="T76" s="145" t="s">
        <v>322</v>
      </c>
      <c r="U76" s="69" t="s">
        <v>323</v>
      </c>
      <c r="V76" s="130"/>
      <c r="W76" s="248" t="s">
        <v>30</v>
      </c>
      <c r="X76" s="163" t="s">
        <v>340</v>
      </c>
      <c r="Y76" s="16"/>
      <c r="Z76" s="1"/>
    </row>
    <row r="77" spans="1:26" s="202" customFormat="1" ht="409.5" hidden="1" x14ac:dyDescent="0.25">
      <c r="A77" s="753"/>
      <c r="B77" s="708"/>
      <c r="C77" s="708"/>
      <c r="D77" s="709"/>
      <c r="E77" s="708"/>
      <c r="F77" s="708"/>
      <c r="G77" s="706"/>
      <c r="H77" s="163" t="s">
        <v>324</v>
      </c>
      <c r="I77" s="161" t="s">
        <v>24</v>
      </c>
      <c r="J77" s="161" t="s">
        <v>325</v>
      </c>
      <c r="K77" s="161" t="s">
        <v>326</v>
      </c>
      <c r="L77" s="197">
        <v>43137</v>
      </c>
      <c r="M77" s="197">
        <v>43160</v>
      </c>
      <c r="N77" s="197">
        <v>43464</v>
      </c>
      <c r="O77" s="768" t="s">
        <v>492</v>
      </c>
      <c r="P77" s="768"/>
      <c r="Q77" s="768"/>
      <c r="R77" s="768"/>
      <c r="S77" s="161"/>
      <c r="T77" s="158" t="s">
        <v>558</v>
      </c>
      <c r="U77" s="221" t="s">
        <v>573</v>
      </c>
      <c r="V77" s="198" t="s">
        <v>156</v>
      </c>
      <c r="W77" s="199" t="s">
        <v>30</v>
      </c>
      <c r="X77" s="163" t="s">
        <v>524</v>
      </c>
      <c r="Y77" s="200"/>
      <c r="Z77" s="201"/>
    </row>
    <row r="78" spans="1:26" s="245" customFormat="1" ht="267" hidden="1" customHeight="1" x14ac:dyDescent="0.25">
      <c r="A78" s="753"/>
      <c r="B78" s="708"/>
      <c r="C78" s="708"/>
      <c r="D78" s="709"/>
      <c r="E78" s="708"/>
      <c r="F78" s="708"/>
      <c r="G78" s="706"/>
      <c r="H78" s="261" t="s">
        <v>327</v>
      </c>
      <c r="I78" s="223" t="s">
        <v>24</v>
      </c>
      <c r="J78" s="223" t="s">
        <v>291</v>
      </c>
      <c r="K78" s="223" t="s">
        <v>328</v>
      </c>
      <c r="L78" s="224">
        <v>43137</v>
      </c>
      <c r="M78" s="224">
        <v>43137</v>
      </c>
      <c r="N78" s="224">
        <v>43159</v>
      </c>
      <c r="O78" s="757" t="s">
        <v>343</v>
      </c>
      <c r="P78" s="737"/>
      <c r="Q78" s="737"/>
      <c r="R78" s="737"/>
      <c r="S78" s="223"/>
      <c r="T78" s="173" t="s">
        <v>404</v>
      </c>
      <c r="U78" s="222" t="s">
        <v>411</v>
      </c>
      <c r="V78" s="172"/>
      <c r="W78" s="248" t="s">
        <v>30</v>
      </c>
      <c r="X78" s="163" t="s">
        <v>365</v>
      </c>
      <c r="Y78" s="16"/>
      <c r="Z78" s="1"/>
    </row>
    <row r="79" spans="1:26" s="245" customFormat="1" ht="73.5" hidden="1" customHeight="1" x14ac:dyDescent="0.25">
      <c r="A79" s="753"/>
      <c r="B79" s="708"/>
      <c r="C79" s="708"/>
      <c r="D79" s="709"/>
      <c r="E79" s="708"/>
      <c r="F79" s="708"/>
      <c r="G79" s="706"/>
      <c r="H79" s="261" t="s">
        <v>329</v>
      </c>
      <c r="I79" s="223" t="s">
        <v>24</v>
      </c>
      <c r="J79" s="223" t="s">
        <v>330</v>
      </c>
      <c r="K79" s="223" t="s">
        <v>314</v>
      </c>
      <c r="L79" s="224">
        <v>43137</v>
      </c>
      <c r="M79" s="224">
        <v>43137</v>
      </c>
      <c r="N79" s="224">
        <v>43159</v>
      </c>
      <c r="O79" s="757" t="s">
        <v>341</v>
      </c>
      <c r="P79" s="737"/>
      <c r="Q79" s="737"/>
      <c r="R79" s="737"/>
      <c r="S79" s="223"/>
      <c r="T79" s="145" t="s">
        <v>363</v>
      </c>
      <c r="U79" s="222" t="s">
        <v>342</v>
      </c>
      <c r="V79" s="172"/>
      <c r="W79" s="248" t="s">
        <v>30</v>
      </c>
      <c r="X79" s="163" t="s">
        <v>409</v>
      </c>
      <c r="Y79" s="16"/>
      <c r="Z79" s="1"/>
    </row>
    <row r="80" spans="1:26" s="202" customFormat="1" ht="409.5" hidden="1" x14ac:dyDescent="0.25">
      <c r="A80" s="753"/>
      <c r="B80" s="708"/>
      <c r="C80" s="708"/>
      <c r="D80" s="709"/>
      <c r="E80" s="708"/>
      <c r="F80" s="708"/>
      <c r="G80" s="706"/>
      <c r="H80" s="163" t="s">
        <v>331</v>
      </c>
      <c r="I80" s="161" t="s">
        <v>24</v>
      </c>
      <c r="J80" s="249"/>
      <c r="K80" s="161" t="s">
        <v>332</v>
      </c>
      <c r="L80" s="197">
        <v>43137</v>
      </c>
      <c r="M80" s="197">
        <v>43143</v>
      </c>
      <c r="N80" s="197">
        <v>43147</v>
      </c>
      <c r="O80" s="751" t="s">
        <v>387</v>
      </c>
      <c r="P80" s="751"/>
      <c r="Q80" s="751"/>
      <c r="R80" s="751"/>
      <c r="S80" s="161" t="s">
        <v>385</v>
      </c>
      <c r="T80" s="187" t="s">
        <v>405</v>
      </c>
      <c r="U80" s="162" t="s">
        <v>389</v>
      </c>
      <c r="V80" s="198" t="s">
        <v>156</v>
      </c>
      <c r="W80" s="199" t="s">
        <v>30</v>
      </c>
      <c r="X80" s="163" t="s">
        <v>414</v>
      </c>
      <c r="Y80" s="200"/>
      <c r="Z80" s="201"/>
    </row>
    <row r="81" spans="1:26" s="202" customFormat="1" ht="408" hidden="1" x14ac:dyDescent="0.25">
      <c r="A81" s="753"/>
      <c r="B81" s="708"/>
      <c r="C81" s="708"/>
      <c r="D81" s="709"/>
      <c r="E81" s="708"/>
      <c r="F81" s="708"/>
      <c r="G81" s="706"/>
      <c r="H81" s="163" t="s">
        <v>333</v>
      </c>
      <c r="I81" s="161" t="s">
        <v>140</v>
      </c>
      <c r="J81" s="161" t="s">
        <v>334</v>
      </c>
      <c r="K81" s="161" t="s">
        <v>335</v>
      </c>
      <c r="L81" s="197">
        <v>43131</v>
      </c>
      <c r="M81" s="197">
        <v>43281</v>
      </c>
      <c r="N81" s="197">
        <v>43281</v>
      </c>
      <c r="O81" s="758" t="s">
        <v>386</v>
      </c>
      <c r="P81" s="759"/>
      <c r="Q81" s="759"/>
      <c r="R81" s="760"/>
      <c r="S81" s="161"/>
      <c r="T81" s="187" t="s">
        <v>406</v>
      </c>
      <c r="U81" s="162"/>
      <c r="V81" s="209"/>
      <c r="W81" s="199" t="s">
        <v>30</v>
      </c>
      <c r="X81" s="163" t="s">
        <v>412</v>
      </c>
      <c r="Y81" s="200"/>
      <c r="Z81" s="201"/>
    </row>
    <row r="82" spans="1:26" s="202" customFormat="1" ht="408" hidden="1" x14ac:dyDescent="0.25">
      <c r="A82" s="753"/>
      <c r="B82" s="708"/>
      <c r="C82" s="708"/>
      <c r="D82" s="709"/>
      <c r="E82" s="708"/>
      <c r="F82" s="708"/>
      <c r="G82" s="706"/>
      <c r="H82" s="163" t="s">
        <v>336</v>
      </c>
      <c r="I82" s="161" t="s">
        <v>140</v>
      </c>
      <c r="J82" s="161" t="s">
        <v>334</v>
      </c>
      <c r="K82" s="161" t="s">
        <v>337</v>
      </c>
      <c r="L82" s="197">
        <v>43131</v>
      </c>
      <c r="M82" s="197">
        <v>43160</v>
      </c>
      <c r="N82" s="197">
        <v>43281</v>
      </c>
      <c r="O82" s="761"/>
      <c r="P82" s="762"/>
      <c r="Q82" s="762"/>
      <c r="R82" s="763"/>
      <c r="S82" s="161"/>
      <c r="T82" s="187" t="s">
        <v>407</v>
      </c>
      <c r="U82" s="162"/>
      <c r="V82" s="209"/>
      <c r="W82" s="199" t="s">
        <v>30</v>
      </c>
      <c r="X82" s="163" t="s">
        <v>413</v>
      </c>
      <c r="Y82" s="200"/>
      <c r="Z82" s="201"/>
    </row>
    <row r="83" spans="1:26" s="202" customFormat="1" ht="129" hidden="1" customHeight="1" x14ac:dyDescent="0.25">
      <c r="A83" s="753"/>
      <c r="B83" s="708"/>
      <c r="C83" s="708"/>
      <c r="D83" s="709"/>
      <c r="E83" s="708"/>
      <c r="F83" s="708"/>
      <c r="G83" s="706"/>
      <c r="H83" s="163" t="s">
        <v>338</v>
      </c>
      <c r="I83" s="161" t="s">
        <v>140</v>
      </c>
      <c r="J83" s="161" t="s">
        <v>334</v>
      </c>
      <c r="K83" s="161" t="s">
        <v>339</v>
      </c>
      <c r="L83" s="197">
        <v>43131</v>
      </c>
      <c r="M83" s="197">
        <v>43252</v>
      </c>
      <c r="N83" s="197">
        <v>43281</v>
      </c>
      <c r="O83" s="764"/>
      <c r="P83" s="765"/>
      <c r="Q83" s="765"/>
      <c r="R83" s="766"/>
      <c r="S83" s="161"/>
      <c r="T83" s="187" t="s">
        <v>407</v>
      </c>
      <c r="U83" s="162"/>
      <c r="V83" s="209"/>
      <c r="W83" s="199" t="s">
        <v>30</v>
      </c>
      <c r="X83" s="163" t="s">
        <v>410</v>
      </c>
      <c r="Y83" s="200"/>
      <c r="Z83" s="201"/>
    </row>
    <row r="84" spans="1:26" s="244" customFormat="1" ht="133.5" customHeight="1" x14ac:dyDescent="0.25">
      <c r="A84" s="242">
        <v>1</v>
      </c>
      <c r="B84" s="242" t="s">
        <v>129</v>
      </c>
      <c r="C84" s="242" t="s">
        <v>15</v>
      </c>
      <c r="D84" s="270">
        <v>43451</v>
      </c>
      <c r="E84" s="225" t="s">
        <v>498</v>
      </c>
      <c r="F84" s="234" t="s">
        <v>138</v>
      </c>
      <c r="G84" s="147" t="s">
        <v>497</v>
      </c>
      <c r="H84" s="225" t="s">
        <v>499</v>
      </c>
      <c r="I84" s="223" t="s">
        <v>140</v>
      </c>
      <c r="J84" s="234" t="s">
        <v>500</v>
      </c>
      <c r="K84" s="146" t="s">
        <v>496</v>
      </c>
      <c r="L84" s="149">
        <v>43451</v>
      </c>
      <c r="M84" s="149">
        <v>43480</v>
      </c>
      <c r="N84" s="149">
        <v>43494</v>
      </c>
      <c r="O84" s="522" t="s">
        <v>595</v>
      </c>
      <c r="P84" s="238" t="s">
        <v>596</v>
      </c>
      <c r="Q84" s="69" t="s">
        <v>609</v>
      </c>
      <c r="R84" s="69"/>
      <c r="S84" s="69" t="s">
        <v>159</v>
      </c>
      <c r="T84" s="240" t="s">
        <v>30</v>
      </c>
      <c r="U84" s="243" t="s">
        <v>630</v>
      </c>
      <c r="Y84" s="239"/>
    </row>
    <row r="85" spans="1:26" ht="72" customHeight="1" x14ac:dyDescent="0.25">
      <c r="A85" s="544" t="s">
        <v>933</v>
      </c>
      <c r="T85" s="13"/>
    </row>
    <row r="86" spans="1:26" s="237" customFormat="1" ht="279.75" customHeight="1" x14ac:dyDescent="0.25">
      <c r="A86" s="223">
        <v>1</v>
      </c>
      <c r="B86" s="234" t="s">
        <v>129</v>
      </c>
      <c r="C86" s="234" t="s">
        <v>9</v>
      </c>
      <c r="D86" s="235">
        <v>43432</v>
      </c>
      <c r="E86" s="225" t="s">
        <v>598</v>
      </c>
      <c r="F86" s="234" t="s">
        <v>138</v>
      </c>
      <c r="G86" s="225" t="s">
        <v>416</v>
      </c>
      <c r="H86" s="225" t="s">
        <v>417</v>
      </c>
      <c r="I86" s="223" t="s">
        <v>140</v>
      </c>
      <c r="J86" s="225" t="s">
        <v>418</v>
      </c>
      <c r="K86" s="223" t="s">
        <v>419</v>
      </c>
      <c r="L86" s="224">
        <v>43432</v>
      </c>
      <c r="M86" s="224">
        <v>43446</v>
      </c>
      <c r="N86" s="224">
        <v>43646</v>
      </c>
      <c r="O86" s="677" t="s">
        <v>749</v>
      </c>
      <c r="P86" s="672"/>
      <c r="Q86" s="672"/>
      <c r="R86" s="673"/>
      <c r="S86" s="399" t="s">
        <v>754</v>
      </c>
      <c r="T86" s="69" t="s">
        <v>866</v>
      </c>
      <c r="U86" s="69" t="s">
        <v>599</v>
      </c>
      <c r="V86" s="69" t="s">
        <v>159</v>
      </c>
      <c r="W86" s="453" t="s">
        <v>30</v>
      </c>
      <c r="X86" s="258" t="s">
        <v>864</v>
      </c>
      <c r="Y86" s="236"/>
    </row>
    <row r="87" spans="1:26" s="237" customFormat="1" ht="192.75" customHeight="1" x14ac:dyDescent="0.25">
      <c r="A87" s="223">
        <v>2</v>
      </c>
      <c r="B87" s="234" t="s">
        <v>129</v>
      </c>
      <c r="C87" s="234" t="s">
        <v>9</v>
      </c>
      <c r="D87" s="235">
        <v>43432</v>
      </c>
      <c r="E87" s="225" t="s">
        <v>420</v>
      </c>
      <c r="F87" s="234" t="s">
        <v>138</v>
      </c>
      <c r="G87" s="225" t="s">
        <v>421</v>
      </c>
      <c r="H87" s="225" t="s">
        <v>422</v>
      </c>
      <c r="I87" s="69" t="s">
        <v>140</v>
      </c>
      <c r="J87" s="225" t="s">
        <v>423</v>
      </c>
      <c r="K87" s="223" t="s">
        <v>419</v>
      </c>
      <c r="L87" s="224">
        <v>43432</v>
      </c>
      <c r="M87" s="224">
        <v>43446</v>
      </c>
      <c r="N87" s="224">
        <v>43554</v>
      </c>
      <c r="O87" s="677" t="s">
        <v>750</v>
      </c>
      <c r="P87" s="672"/>
      <c r="Q87" s="672"/>
      <c r="R87" s="673"/>
      <c r="S87" s="399" t="s">
        <v>751</v>
      </c>
      <c r="T87" s="69" t="s">
        <v>867</v>
      </c>
      <c r="U87" s="69" t="s">
        <v>600</v>
      </c>
      <c r="V87" s="69" t="s">
        <v>159</v>
      </c>
      <c r="W87" s="453" t="s">
        <v>30</v>
      </c>
      <c r="X87" s="258" t="s">
        <v>864</v>
      </c>
    </row>
    <row r="88" spans="1:26" s="237" customFormat="1" ht="183" customHeight="1" x14ac:dyDescent="0.25">
      <c r="A88" s="223">
        <v>3</v>
      </c>
      <c r="B88" s="234" t="s">
        <v>129</v>
      </c>
      <c r="C88" s="234" t="s">
        <v>9</v>
      </c>
      <c r="D88" s="235">
        <v>43432</v>
      </c>
      <c r="E88" s="225" t="s">
        <v>424</v>
      </c>
      <c r="F88" s="234" t="s">
        <v>138</v>
      </c>
      <c r="G88" s="225" t="s">
        <v>425</v>
      </c>
      <c r="H88" s="225" t="s">
        <v>426</v>
      </c>
      <c r="I88" s="69" t="s">
        <v>140</v>
      </c>
      <c r="J88" s="225" t="s">
        <v>427</v>
      </c>
      <c r="K88" s="223" t="s">
        <v>419</v>
      </c>
      <c r="L88" s="224">
        <v>43432</v>
      </c>
      <c r="M88" s="224">
        <v>43446</v>
      </c>
      <c r="N88" s="224">
        <v>43646</v>
      </c>
      <c r="O88" s="677" t="s">
        <v>752</v>
      </c>
      <c r="P88" s="672"/>
      <c r="Q88" s="672"/>
      <c r="R88" s="673"/>
      <c r="S88" s="400" t="s">
        <v>753</v>
      </c>
      <c r="T88" s="69" t="s">
        <v>868</v>
      </c>
      <c r="U88" s="69" t="s">
        <v>857</v>
      </c>
      <c r="V88" s="69" t="s">
        <v>159</v>
      </c>
      <c r="W88" s="453" t="s">
        <v>30</v>
      </c>
      <c r="X88" s="258" t="s">
        <v>864</v>
      </c>
    </row>
    <row r="89" spans="1:26" s="390" customFormat="1" ht="207.75" customHeight="1" x14ac:dyDescent="0.25">
      <c r="A89" s="299">
        <v>2</v>
      </c>
      <c r="B89" s="223" t="s">
        <v>129</v>
      </c>
      <c r="C89" s="223" t="s">
        <v>9</v>
      </c>
      <c r="D89" s="224">
        <v>43432</v>
      </c>
      <c r="E89" s="223" t="s">
        <v>429</v>
      </c>
      <c r="F89" s="223" t="s">
        <v>138</v>
      </c>
      <c r="G89" s="223" t="s">
        <v>430</v>
      </c>
      <c r="H89" s="297" t="s">
        <v>431</v>
      </c>
      <c r="I89" s="223" t="s">
        <v>140</v>
      </c>
      <c r="J89" s="297" t="s">
        <v>597</v>
      </c>
      <c r="K89" s="223" t="s">
        <v>432</v>
      </c>
      <c r="L89" s="224">
        <v>43432</v>
      </c>
      <c r="M89" s="224">
        <v>43446</v>
      </c>
      <c r="N89" s="224">
        <v>43646</v>
      </c>
      <c r="O89" s="671" t="s">
        <v>845</v>
      </c>
      <c r="P89" s="680"/>
      <c r="Q89" s="680"/>
      <c r="R89" s="681"/>
      <c r="S89" s="399" t="s">
        <v>755</v>
      </c>
      <c r="T89" s="225" t="s">
        <v>869</v>
      </c>
      <c r="U89" s="165" t="s">
        <v>858</v>
      </c>
      <c r="V89" s="129" t="s">
        <v>156</v>
      </c>
      <c r="W89" s="247" t="s">
        <v>30</v>
      </c>
      <c r="X89" s="286" t="s">
        <v>870</v>
      </c>
      <c r="Y89" s="16"/>
      <c r="Z89" s="1"/>
    </row>
    <row r="90" spans="1:26" s="390" customFormat="1" ht="216.75" customHeight="1" x14ac:dyDescent="0.25">
      <c r="A90" s="223">
        <v>1</v>
      </c>
      <c r="B90" s="223" t="s">
        <v>129</v>
      </c>
      <c r="C90" s="223" t="s">
        <v>9</v>
      </c>
      <c r="D90" s="224">
        <v>43431</v>
      </c>
      <c r="E90" s="225" t="s">
        <v>433</v>
      </c>
      <c r="F90" s="223" t="s">
        <v>138</v>
      </c>
      <c r="G90" s="225" t="s">
        <v>434</v>
      </c>
      <c r="H90" s="225" t="s">
        <v>435</v>
      </c>
      <c r="I90" s="223" t="s">
        <v>140</v>
      </c>
      <c r="J90" s="225" t="s">
        <v>436</v>
      </c>
      <c r="K90" s="223" t="s">
        <v>428</v>
      </c>
      <c r="L90" s="224">
        <v>43432</v>
      </c>
      <c r="M90" s="224">
        <v>43446</v>
      </c>
      <c r="N90" s="224">
        <v>43646</v>
      </c>
      <c r="O90" s="677" t="s">
        <v>756</v>
      </c>
      <c r="P90" s="672"/>
      <c r="Q90" s="672"/>
      <c r="R90" s="673"/>
      <c r="S90" s="399" t="s">
        <v>757</v>
      </c>
      <c r="T90" s="69" t="s">
        <v>872</v>
      </c>
      <c r="U90" s="223" t="s">
        <v>859</v>
      </c>
      <c r="V90" s="223" t="s">
        <v>156</v>
      </c>
      <c r="W90" s="453" t="s">
        <v>30</v>
      </c>
      <c r="X90" s="69" t="s">
        <v>871</v>
      </c>
      <c r="Y90" s="53"/>
      <c r="Z90" s="1"/>
    </row>
    <row r="91" spans="1:26" s="404" customFormat="1" ht="216.75" customHeight="1" x14ac:dyDescent="0.25">
      <c r="A91" s="399">
        <v>2</v>
      </c>
      <c r="B91" s="399" t="s">
        <v>129</v>
      </c>
      <c r="C91" s="399" t="s">
        <v>9</v>
      </c>
      <c r="D91" s="402">
        <v>43431</v>
      </c>
      <c r="E91" s="212" t="s">
        <v>437</v>
      </c>
      <c r="F91" s="399" t="s">
        <v>138</v>
      </c>
      <c r="G91" s="212" t="s">
        <v>438</v>
      </c>
      <c r="H91" s="212" t="s">
        <v>439</v>
      </c>
      <c r="I91" s="399" t="s">
        <v>140</v>
      </c>
      <c r="J91" s="212" t="s">
        <v>440</v>
      </c>
      <c r="K91" s="399" t="s">
        <v>428</v>
      </c>
      <c r="L91" s="422">
        <v>43440</v>
      </c>
      <c r="M91" s="402">
        <v>43446</v>
      </c>
      <c r="N91" s="423" t="s">
        <v>441</v>
      </c>
      <c r="O91" s="677" t="s">
        <v>758</v>
      </c>
      <c r="P91" s="672"/>
      <c r="Q91" s="672"/>
      <c r="R91" s="673"/>
      <c r="S91" s="399" t="s">
        <v>759</v>
      </c>
      <c r="T91" s="401" t="s">
        <v>873</v>
      </c>
      <c r="U91" s="399" t="s">
        <v>865</v>
      </c>
      <c r="V91" s="399" t="s">
        <v>156</v>
      </c>
      <c r="W91" s="423" t="s">
        <v>30</v>
      </c>
      <c r="X91" s="69" t="s">
        <v>871</v>
      </c>
      <c r="Y91" s="424"/>
      <c r="Z91" s="403"/>
    </row>
    <row r="92" spans="1:26" s="404" customFormat="1" ht="147.75" customHeight="1" x14ac:dyDescent="0.25">
      <c r="A92" s="399">
        <v>3</v>
      </c>
      <c r="B92" s="399" t="s">
        <v>10</v>
      </c>
      <c r="C92" s="399" t="s">
        <v>53</v>
      </c>
      <c r="D92" s="422">
        <v>43433</v>
      </c>
      <c r="E92" s="212" t="s">
        <v>442</v>
      </c>
      <c r="F92" s="423" t="s">
        <v>17</v>
      </c>
      <c r="G92" s="212" t="s">
        <v>443</v>
      </c>
      <c r="H92" s="212" t="s">
        <v>444</v>
      </c>
      <c r="I92" s="423" t="s">
        <v>24</v>
      </c>
      <c r="J92" s="212" t="s">
        <v>440</v>
      </c>
      <c r="K92" s="399" t="s">
        <v>428</v>
      </c>
      <c r="L92" s="422">
        <v>43440</v>
      </c>
      <c r="M92" s="402">
        <v>43446</v>
      </c>
      <c r="N92" s="423" t="s">
        <v>441</v>
      </c>
      <c r="O92" s="677" t="s">
        <v>760</v>
      </c>
      <c r="P92" s="672"/>
      <c r="Q92" s="672"/>
      <c r="R92" s="673"/>
      <c r="S92" s="399" t="s">
        <v>761</v>
      </c>
      <c r="T92" s="401" t="s">
        <v>874</v>
      </c>
      <c r="U92" s="399" t="s">
        <v>865</v>
      </c>
      <c r="V92" s="423" t="s">
        <v>156</v>
      </c>
      <c r="W92" s="423" t="s">
        <v>30</v>
      </c>
      <c r="X92" s="401" t="s">
        <v>871</v>
      </c>
      <c r="Y92" s="424"/>
      <c r="Z92" s="403"/>
    </row>
    <row r="93" spans="1:26" s="390" customFormat="1" ht="267.75" customHeight="1" x14ac:dyDescent="0.25">
      <c r="A93" s="223">
        <v>4</v>
      </c>
      <c r="B93" s="223" t="s">
        <v>10</v>
      </c>
      <c r="C93" s="223" t="s">
        <v>53</v>
      </c>
      <c r="D93" s="224">
        <v>43433</v>
      </c>
      <c r="E93" s="225" t="s">
        <v>445</v>
      </c>
      <c r="F93" s="223" t="s">
        <v>17</v>
      </c>
      <c r="G93" s="225" t="s">
        <v>446</v>
      </c>
      <c r="H93" s="225" t="s">
        <v>447</v>
      </c>
      <c r="I93" s="223" t="s">
        <v>24</v>
      </c>
      <c r="J93" s="225" t="s">
        <v>448</v>
      </c>
      <c r="K93" s="223" t="s">
        <v>428</v>
      </c>
      <c r="L93" s="224">
        <v>43440</v>
      </c>
      <c r="M93" s="224">
        <v>43446</v>
      </c>
      <c r="N93" s="224">
        <v>43554</v>
      </c>
      <c r="O93" s="677" t="s">
        <v>762</v>
      </c>
      <c r="P93" s="672"/>
      <c r="Q93" s="672"/>
      <c r="R93" s="673"/>
      <c r="S93" s="399" t="s">
        <v>763</v>
      </c>
      <c r="T93" s="69" t="s">
        <v>875</v>
      </c>
      <c r="U93" s="223" t="s">
        <v>584</v>
      </c>
      <c r="V93" s="223" t="s">
        <v>156</v>
      </c>
      <c r="W93" s="453" t="s">
        <v>30</v>
      </c>
      <c r="X93" s="69" t="s">
        <v>871</v>
      </c>
      <c r="Y93" s="1"/>
      <c r="Z93" s="1"/>
    </row>
    <row r="94" spans="1:26" s="390" customFormat="1" ht="153" customHeight="1" x14ac:dyDescent="0.25">
      <c r="A94" s="223">
        <v>5</v>
      </c>
      <c r="B94" s="223" t="s">
        <v>10</v>
      </c>
      <c r="C94" s="223" t="s">
        <v>53</v>
      </c>
      <c r="D94" s="224">
        <v>43433</v>
      </c>
      <c r="E94" s="225" t="s">
        <v>449</v>
      </c>
      <c r="F94" s="223" t="s">
        <v>17</v>
      </c>
      <c r="G94" s="225" t="s">
        <v>450</v>
      </c>
      <c r="H94" s="225" t="s">
        <v>451</v>
      </c>
      <c r="I94" s="223" t="s">
        <v>24</v>
      </c>
      <c r="J94" s="225" t="s">
        <v>452</v>
      </c>
      <c r="K94" s="223" t="s">
        <v>428</v>
      </c>
      <c r="L94" s="224">
        <v>43440</v>
      </c>
      <c r="M94" s="224">
        <v>43446</v>
      </c>
      <c r="N94" s="223" t="s">
        <v>441</v>
      </c>
      <c r="O94" s="677" t="s">
        <v>764</v>
      </c>
      <c r="P94" s="672"/>
      <c r="Q94" s="672"/>
      <c r="R94" s="673"/>
      <c r="S94" s="399" t="s">
        <v>765</v>
      </c>
      <c r="T94" s="69" t="s">
        <v>876</v>
      </c>
      <c r="U94" s="165" t="s">
        <v>858</v>
      </c>
      <c r="V94" s="223" t="s">
        <v>156</v>
      </c>
      <c r="W94" s="453" t="s">
        <v>30</v>
      </c>
      <c r="X94" s="69" t="s">
        <v>871</v>
      </c>
      <c r="Y94" s="1"/>
      <c r="Z94" s="1"/>
    </row>
    <row r="95" spans="1:26" s="390" customFormat="1" ht="153" customHeight="1" x14ac:dyDescent="0.25">
      <c r="A95" s="223">
        <v>6</v>
      </c>
      <c r="B95" s="223" t="s">
        <v>10</v>
      </c>
      <c r="C95" s="223" t="s">
        <v>53</v>
      </c>
      <c r="D95" s="224">
        <v>43433</v>
      </c>
      <c r="E95" s="225" t="s">
        <v>453</v>
      </c>
      <c r="F95" s="223" t="s">
        <v>17</v>
      </c>
      <c r="G95" s="225" t="s">
        <v>454</v>
      </c>
      <c r="H95" s="225" t="s">
        <v>601</v>
      </c>
      <c r="I95" s="223" t="s">
        <v>24</v>
      </c>
      <c r="J95" s="225" t="s">
        <v>455</v>
      </c>
      <c r="K95" s="223" t="s">
        <v>428</v>
      </c>
      <c r="L95" s="224">
        <v>43440</v>
      </c>
      <c r="M95" s="224">
        <v>43446</v>
      </c>
      <c r="N95" s="224">
        <v>43554</v>
      </c>
      <c r="O95" s="671" t="s">
        <v>766</v>
      </c>
      <c r="P95" s="672"/>
      <c r="Q95" s="672"/>
      <c r="R95" s="673"/>
      <c r="S95" s="405" t="s">
        <v>767</v>
      </c>
      <c r="T95" s="69" t="s">
        <v>878</v>
      </c>
      <c r="U95" s="285" t="s">
        <v>585</v>
      </c>
      <c r="V95" s="223" t="s">
        <v>156</v>
      </c>
      <c r="W95" s="453" t="s">
        <v>30</v>
      </c>
      <c r="X95" s="286" t="s">
        <v>877</v>
      </c>
      <c r="Y95" s="1"/>
      <c r="Z95" s="1"/>
    </row>
    <row r="96" spans="1:26" ht="409.5" customHeight="1" x14ac:dyDescent="0.25">
      <c r="A96" s="482"/>
      <c r="B96" s="482"/>
      <c r="C96" s="482"/>
      <c r="D96" s="484"/>
      <c r="E96" s="483"/>
      <c r="F96" s="482"/>
      <c r="G96" s="483"/>
      <c r="H96" s="458" t="s">
        <v>202</v>
      </c>
      <c r="I96" s="453" t="s">
        <v>140</v>
      </c>
      <c r="J96" s="453" t="s">
        <v>203</v>
      </c>
      <c r="K96" s="453" t="s">
        <v>171</v>
      </c>
      <c r="L96" s="454">
        <v>42857</v>
      </c>
      <c r="M96" s="454">
        <v>43467</v>
      </c>
      <c r="N96" s="454">
        <v>43830</v>
      </c>
      <c r="O96" s="678" t="s">
        <v>841</v>
      </c>
      <c r="P96" s="678"/>
      <c r="Q96" s="678"/>
      <c r="R96" s="678"/>
      <c r="S96" s="451" t="s">
        <v>842</v>
      </c>
      <c r="T96" s="173" t="s">
        <v>926</v>
      </c>
      <c r="U96" s="260" t="s">
        <v>860</v>
      </c>
      <c r="V96" s="247"/>
      <c r="W96" s="470" t="s">
        <v>30</v>
      </c>
      <c r="X96" s="212" t="s">
        <v>927</v>
      </c>
      <c r="Y96" s="16"/>
      <c r="Z96" s="1"/>
    </row>
    <row r="97" spans="1:26" s="283" customFormat="1" ht="195" customHeight="1" x14ac:dyDescent="0.25">
      <c r="A97" s="452">
        <v>18</v>
      </c>
      <c r="B97" s="185" t="s">
        <v>10</v>
      </c>
      <c r="C97" s="185" t="s">
        <v>126</v>
      </c>
      <c r="D97" s="454">
        <v>43138</v>
      </c>
      <c r="E97" s="451" t="s">
        <v>580</v>
      </c>
      <c r="F97" s="453" t="s">
        <v>11</v>
      </c>
      <c r="G97" s="451" t="s">
        <v>581</v>
      </c>
      <c r="H97" s="458" t="s">
        <v>582</v>
      </c>
      <c r="I97" s="453" t="s">
        <v>24</v>
      </c>
      <c r="J97" s="453" t="s">
        <v>583</v>
      </c>
      <c r="K97" s="453" t="s">
        <v>171</v>
      </c>
      <c r="L97" s="454">
        <v>43503</v>
      </c>
      <c r="M97" s="454">
        <v>43503</v>
      </c>
      <c r="N97" s="454">
        <v>43511</v>
      </c>
      <c r="O97" s="679" t="s">
        <v>843</v>
      </c>
      <c r="P97" s="679"/>
      <c r="Q97" s="679"/>
      <c r="R97" s="679"/>
      <c r="S97" s="303" t="s">
        <v>844</v>
      </c>
      <c r="T97" s="302" t="s">
        <v>862</v>
      </c>
      <c r="U97" s="260" t="s">
        <v>623</v>
      </c>
      <c r="V97" s="264" t="s">
        <v>156</v>
      </c>
      <c r="W97" s="470" t="s">
        <v>30</v>
      </c>
      <c r="X97" s="186" t="s">
        <v>928</v>
      </c>
      <c r="Y97" s="1"/>
      <c r="Z97" s="1"/>
    </row>
    <row r="98" spans="1:26" s="438" customFormat="1" ht="112.5" customHeight="1" x14ac:dyDescent="0.25">
      <c r="A98" s="428">
        <v>28</v>
      </c>
      <c r="B98" s="429" t="s">
        <v>10</v>
      </c>
      <c r="C98" s="429" t="s">
        <v>127</v>
      </c>
      <c r="D98" s="430">
        <v>43516</v>
      </c>
      <c r="E98" s="431" t="s">
        <v>576</v>
      </c>
      <c r="F98" s="429" t="s">
        <v>11</v>
      </c>
      <c r="G98" s="212" t="s">
        <v>577</v>
      </c>
      <c r="H98" s="432" t="s">
        <v>578</v>
      </c>
      <c r="I98" s="431" t="s">
        <v>24</v>
      </c>
      <c r="J98" s="429" t="s">
        <v>579</v>
      </c>
      <c r="K98" s="399" t="s">
        <v>574</v>
      </c>
      <c r="L98" s="433">
        <v>43435</v>
      </c>
      <c r="M98" s="433">
        <v>43435</v>
      </c>
      <c r="N98" s="430">
        <v>43461</v>
      </c>
      <c r="O98" s="671" t="s">
        <v>863</v>
      </c>
      <c r="P98" s="672"/>
      <c r="Q98" s="672"/>
      <c r="R98" s="673"/>
      <c r="S98" s="434" t="s">
        <v>575</v>
      </c>
      <c r="T98" s="435" t="s">
        <v>888</v>
      </c>
      <c r="U98" s="436" t="s">
        <v>602</v>
      </c>
      <c r="V98" s="428" t="s">
        <v>156</v>
      </c>
      <c r="W98" s="431" t="s">
        <v>30</v>
      </c>
      <c r="X98" s="432" t="s">
        <v>929</v>
      </c>
      <c r="Y98" s="437"/>
    </row>
    <row r="99" spans="1:26" s="450" customFormat="1" ht="160.5" customHeight="1" x14ac:dyDescent="0.25">
      <c r="A99" s="513"/>
      <c r="B99" s="461"/>
      <c r="C99" s="461"/>
      <c r="D99" s="514"/>
      <c r="E99" s="460"/>
      <c r="F99" s="461"/>
      <c r="G99" s="459"/>
      <c r="H99" s="451" t="s">
        <v>373</v>
      </c>
      <c r="I99" s="453" t="s">
        <v>24</v>
      </c>
      <c r="J99" s="453" t="s">
        <v>374</v>
      </c>
      <c r="K99" s="411" t="s">
        <v>369</v>
      </c>
      <c r="L99" s="454">
        <v>43370</v>
      </c>
      <c r="M99" s="190">
        <v>43374</v>
      </c>
      <c r="N99" s="190">
        <v>43612</v>
      </c>
      <c r="O99" s="674" t="s">
        <v>846</v>
      </c>
      <c r="P99" s="675"/>
      <c r="Q99" s="675"/>
      <c r="R99" s="676"/>
      <c r="S99" s="453" t="s">
        <v>772</v>
      </c>
      <c r="T99" s="218" t="s">
        <v>879</v>
      </c>
      <c r="U99" s="191" t="s">
        <v>500</v>
      </c>
      <c r="V99" s="191"/>
      <c r="W99" s="247" t="s">
        <v>30</v>
      </c>
      <c r="X99" s="480" t="s">
        <v>880</v>
      </c>
    </row>
    <row r="100" spans="1:26" s="450" customFormat="1" ht="138" customHeight="1" x14ac:dyDescent="0.25">
      <c r="A100" s="310">
        <v>32</v>
      </c>
      <c r="B100" s="185" t="s">
        <v>129</v>
      </c>
      <c r="C100" s="185" t="s">
        <v>123</v>
      </c>
      <c r="D100" s="457">
        <v>43437</v>
      </c>
      <c r="E100" s="448" t="s">
        <v>507</v>
      </c>
      <c r="F100" s="185" t="s">
        <v>138</v>
      </c>
      <c r="G100" s="311" t="s">
        <v>508</v>
      </c>
      <c r="H100" s="311" t="s">
        <v>509</v>
      </c>
      <c r="I100" s="185" t="s">
        <v>24</v>
      </c>
      <c r="J100" s="311" t="s">
        <v>384</v>
      </c>
      <c r="K100" s="411" t="s">
        <v>369</v>
      </c>
      <c r="L100" s="454">
        <v>43437</v>
      </c>
      <c r="M100" s="190">
        <v>43497</v>
      </c>
      <c r="N100" s="190">
        <v>43678</v>
      </c>
      <c r="O100" s="674" t="s">
        <v>787</v>
      </c>
      <c r="P100" s="675"/>
      <c r="Q100" s="675"/>
      <c r="R100" s="676"/>
      <c r="S100" s="312" t="s">
        <v>788</v>
      </c>
      <c r="T100" s="313" t="s">
        <v>882</v>
      </c>
      <c r="U100" s="314" t="s">
        <v>610</v>
      </c>
      <c r="V100" s="264"/>
      <c r="W100" s="247" t="s">
        <v>30</v>
      </c>
      <c r="X100" s="480" t="s">
        <v>883</v>
      </c>
    </row>
    <row r="101" spans="1:26" s="450" customFormat="1" ht="72" customHeight="1" x14ac:dyDescent="0.25">
      <c r="A101" s="465"/>
      <c r="B101" s="467"/>
      <c r="C101" s="467" t="s">
        <v>123</v>
      </c>
      <c r="D101" s="468"/>
      <c r="E101" s="238" t="s">
        <v>662</v>
      </c>
      <c r="F101" s="467"/>
      <c r="G101" s="469"/>
      <c r="H101" s="462" t="s">
        <v>663</v>
      </c>
      <c r="I101" s="473" t="s">
        <v>140</v>
      </c>
      <c r="J101" s="474" t="s">
        <v>664</v>
      </c>
      <c r="K101" s="474" t="s">
        <v>665</v>
      </c>
      <c r="L101" s="471">
        <v>43585</v>
      </c>
      <c r="M101" s="471">
        <v>43587</v>
      </c>
      <c r="N101" s="471">
        <v>43615</v>
      </c>
      <c r="O101" s="674" t="s">
        <v>789</v>
      </c>
      <c r="P101" s="675"/>
      <c r="Q101" s="675"/>
      <c r="R101" s="676"/>
      <c r="S101" s="238" t="s">
        <v>790</v>
      </c>
      <c r="T101" s="425" t="s">
        <v>890</v>
      </c>
      <c r="U101" s="426" t="s">
        <v>885</v>
      </c>
      <c r="V101" s="264" t="s">
        <v>156</v>
      </c>
      <c r="W101" s="247" t="s">
        <v>30</v>
      </c>
      <c r="X101" s="238" t="s">
        <v>884</v>
      </c>
    </row>
    <row r="102" spans="1:26" s="450" customFormat="1" ht="72" customHeight="1" x14ac:dyDescent="0.25">
      <c r="A102" s="683"/>
      <c r="B102" s="686"/>
      <c r="C102" s="466"/>
      <c r="D102" s="689"/>
      <c r="E102" s="694"/>
      <c r="F102" s="686"/>
      <c r="G102" s="686"/>
      <c r="H102" s="472" t="s">
        <v>791</v>
      </c>
      <c r="I102" s="473" t="s">
        <v>140</v>
      </c>
      <c r="J102" s="473" t="s">
        <v>372</v>
      </c>
      <c r="K102" s="473" t="s">
        <v>666</v>
      </c>
      <c r="L102" s="380">
        <v>43585</v>
      </c>
      <c r="M102" s="380">
        <v>43617</v>
      </c>
      <c r="N102" s="380">
        <v>43630</v>
      </c>
      <c r="O102" s="674" t="s">
        <v>792</v>
      </c>
      <c r="P102" s="675"/>
      <c r="Q102" s="675"/>
      <c r="R102" s="676"/>
      <c r="S102" s="478" t="s">
        <v>793</v>
      </c>
      <c r="T102" s="425" t="s">
        <v>887</v>
      </c>
      <c r="U102" s="427" t="s">
        <v>886</v>
      </c>
      <c r="V102" s="264" t="s">
        <v>156</v>
      </c>
      <c r="W102" s="247" t="s">
        <v>30</v>
      </c>
      <c r="X102" s="238" t="s">
        <v>884</v>
      </c>
    </row>
    <row r="103" spans="1:26" s="450" customFormat="1" ht="72" customHeight="1" x14ac:dyDescent="0.25">
      <c r="A103" s="683"/>
      <c r="B103" s="686"/>
      <c r="C103" s="466"/>
      <c r="D103" s="689"/>
      <c r="E103" s="695"/>
      <c r="F103" s="686"/>
      <c r="G103" s="686"/>
      <c r="H103" s="478" t="s">
        <v>667</v>
      </c>
      <c r="I103" s="473" t="s">
        <v>140</v>
      </c>
      <c r="J103" s="474" t="s">
        <v>664</v>
      </c>
      <c r="K103" s="474" t="s">
        <v>668</v>
      </c>
      <c r="L103" s="471">
        <v>43585</v>
      </c>
      <c r="M103" s="471">
        <v>43556</v>
      </c>
      <c r="N103" s="471">
        <v>43800</v>
      </c>
      <c r="O103" s="674" t="s">
        <v>794</v>
      </c>
      <c r="P103" s="675"/>
      <c r="Q103" s="675"/>
      <c r="R103" s="676"/>
      <c r="S103" s="478" t="s">
        <v>795</v>
      </c>
      <c r="T103" s="425" t="s">
        <v>889</v>
      </c>
      <c r="U103" s="427" t="s">
        <v>885</v>
      </c>
      <c r="V103" s="264" t="s">
        <v>156</v>
      </c>
      <c r="W103" s="247" t="s">
        <v>30</v>
      </c>
      <c r="X103" s="238" t="s">
        <v>884</v>
      </c>
    </row>
    <row r="104" spans="1:26" s="450" customFormat="1" ht="72" customHeight="1" x14ac:dyDescent="0.25">
      <c r="A104" s="682">
        <v>36</v>
      </c>
      <c r="B104" s="685" t="s">
        <v>10</v>
      </c>
      <c r="C104" s="685" t="s">
        <v>123</v>
      </c>
      <c r="D104" s="688">
        <v>43564</v>
      </c>
      <c r="E104" s="238" t="s">
        <v>670</v>
      </c>
      <c r="F104" s="473" t="s">
        <v>17</v>
      </c>
      <c r="G104" s="691" t="s">
        <v>671</v>
      </c>
      <c r="H104" s="478" t="s">
        <v>672</v>
      </c>
      <c r="I104" s="473" t="s">
        <v>140</v>
      </c>
      <c r="J104" s="474" t="s">
        <v>673</v>
      </c>
      <c r="K104" s="474" t="s">
        <v>666</v>
      </c>
      <c r="L104" s="471">
        <v>43585</v>
      </c>
      <c r="M104" s="471">
        <v>43587</v>
      </c>
      <c r="N104" s="471">
        <v>43615</v>
      </c>
      <c r="O104" s="674" t="s">
        <v>796</v>
      </c>
      <c r="P104" s="675"/>
      <c r="Q104" s="675"/>
      <c r="R104" s="675"/>
      <c r="S104" s="406" t="s">
        <v>797</v>
      </c>
      <c r="T104" s="425" t="s">
        <v>891</v>
      </c>
      <c r="U104" s="427" t="s">
        <v>892</v>
      </c>
      <c r="V104" s="264" t="s">
        <v>156</v>
      </c>
      <c r="W104" s="247" t="s">
        <v>30</v>
      </c>
      <c r="X104" s="238" t="s">
        <v>884</v>
      </c>
    </row>
    <row r="105" spans="1:26" s="450" customFormat="1" ht="72" customHeight="1" x14ac:dyDescent="0.25">
      <c r="A105" s="683"/>
      <c r="B105" s="686" t="s">
        <v>10</v>
      </c>
      <c r="C105" s="686" t="s">
        <v>123</v>
      </c>
      <c r="D105" s="689">
        <v>43564</v>
      </c>
      <c r="E105" s="238" t="s">
        <v>674</v>
      </c>
      <c r="F105" s="473" t="s">
        <v>17</v>
      </c>
      <c r="G105" s="692"/>
      <c r="H105" s="382" t="s">
        <v>675</v>
      </c>
      <c r="I105" s="473" t="s">
        <v>140</v>
      </c>
      <c r="J105" s="473" t="s">
        <v>676</v>
      </c>
      <c r="K105" s="473" t="s">
        <v>666</v>
      </c>
      <c r="L105" s="380">
        <v>43585</v>
      </c>
      <c r="M105" s="380">
        <v>43587</v>
      </c>
      <c r="N105" s="380">
        <v>43615</v>
      </c>
      <c r="O105" s="674" t="s">
        <v>798</v>
      </c>
      <c r="P105" s="675"/>
      <c r="Q105" s="675"/>
      <c r="R105" s="676"/>
      <c r="S105" s="407" t="s">
        <v>799</v>
      </c>
      <c r="T105" s="425" t="s">
        <v>898</v>
      </c>
      <c r="U105" s="427" t="s">
        <v>899</v>
      </c>
      <c r="V105" s="264" t="s">
        <v>156</v>
      </c>
      <c r="W105" s="247" t="s">
        <v>30</v>
      </c>
      <c r="X105" s="238" t="s">
        <v>884</v>
      </c>
    </row>
    <row r="106" spans="1:26" s="450" customFormat="1" ht="72" customHeight="1" x14ac:dyDescent="0.25">
      <c r="A106" s="684"/>
      <c r="B106" s="687" t="s">
        <v>10</v>
      </c>
      <c r="C106" s="687" t="s">
        <v>123</v>
      </c>
      <c r="D106" s="690">
        <v>43564</v>
      </c>
      <c r="E106" s="383" t="s">
        <v>677</v>
      </c>
      <c r="F106" s="473" t="s">
        <v>17</v>
      </c>
      <c r="G106" s="693"/>
      <c r="H106" s="478" t="s">
        <v>678</v>
      </c>
      <c r="I106" s="473" t="s">
        <v>140</v>
      </c>
      <c r="J106" s="474" t="s">
        <v>679</v>
      </c>
      <c r="K106" s="474" t="s">
        <v>666</v>
      </c>
      <c r="L106" s="471">
        <v>43585</v>
      </c>
      <c r="M106" s="471">
        <v>43587</v>
      </c>
      <c r="N106" s="471">
        <v>43600</v>
      </c>
      <c r="O106" s="674" t="s">
        <v>800</v>
      </c>
      <c r="P106" s="675"/>
      <c r="Q106" s="675"/>
      <c r="R106" s="676"/>
      <c r="S106" s="407" t="s">
        <v>801</v>
      </c>
      <c r="T106" s="425" t="s">
        <v>898</v>
      </c>
      <c r="U106" s="427" t="s">
        <v>899</v>
      </c>
      <c r="V106" s="264" t="s">
        <v>156</v>
      </c>
      <c r="W106" s="247" t="s">
        <v>30</v>
      </c>
      <c r="X106" s="238" t="s">
        <v>884</v>
      </c>
    </row>
    <row r="107" spans="1:26" s="450" customFormat="1" ht="72" customHeight="1" x14ac:dyDescent="0.25">
      <c r="A107" s="682">
        <v>38</v>
      </c>
      <c r="B107" s="685" t="s">
        <v>10</v>
      </c>
      <c r="C107" s="685" t="s">
        <v>123</v>
      </c>
      <c r="D107" s="688">
        <v>43564</v>
      </c>
      <c r="E107" s="238" t="s">
        <v>680</v>
      </c>
      <c r="F107" s="473" t="s">
        <v>17</v>
      </c>
      <c r="G107" s="696" t="s">
        <v>681</v>
      </c>
      <c r="H107" s="478" t="s">
        <v>682</v>
      </c>
      <c r="I107" s="473" t="s">
        <v>140</v>
      </c>
      <c r="J107" s="474" t="s">
        <v>683</v>
      </c>
      <c r="K107" s="474" t="s">
        <v>665</v>
      </c>
      <c r="L107" s="471">
        <v>43585</v>
      </c>
      <c r="M107" s="471">
        <v>43587</v>
      </c>
      <c r="N107" s="471">
        <v>43615</v>
      </c>
      <c r="O107" s="674" t="s">
        <v>802</v>
      </c>
      <c r="P107" s="675"/>
      <c r="Q107" s="675"/>
      <c r="R107" s="676"/>
      <c r="S107" s="478" t="s">
        <v>803</v>
      </c>
      <c r="T107" s="425" t="s">
        <v>900</v>
      </c>
      <c r="U107" s="455"/>
      <c r="V107" s="264" t="s">
        <v>156</v>
      </c>
      <c r="W107" s="247" t="s">
        <v>30</v>
      </c>
      <c r="X107" s="238" t="s">
        <v>884</v>
      </c>
    </row>
    <row r="108" spans="1:26" s="450" customFormat="1" ht="72" customHeight="1" x14ac:dyDescent="0.25">
      <c r="A108" s="684"/>
      <c r="B108" s="687" t="s">
        <v>10</v>
      </c>
      <c r="C108" s="687" t="s">
        <v>123</v>
      </c>
      <c r="D108" s="690"/>
      <c r="E108" s="462" t="s">
        <v>684</v>
      </c>
      <c r="F108" s="473" t="s">
        <v>17</v>
      </c>
      <c r="G108" s="695"/>
      <c r="H108" s="472" t="s">
        <v>685</v>
      </c>
      <c r="I108" s="473" t="s">
        <v>140</v>
      </c>
      <c r="J108" s="474" t="s">
        <v>686</v>
      </c>
      <c r="K108" s="474" t="s">
        <v>665</v>
      </c>
      <c r="L108" s="471">
        <v>43585</v>
      </c>
      <c r="M108" s="471">
        <v>43587</v>
      </c>
      <c r="N108" s="471">
        <v>43615</v>
      </c>
      <c r="O108" s="674" t="s">
        <v>804</v>
      </c>
      <c r="P108" s="675"/>
      <c r="Q108" s="675"/>
      <c r="R108" s="676"/>
      <c r="S108" s="133" t="s">
        <v>805</v>
      </c>
      <c r="T108" s="425" t="s">
        <v>901</v>
      </c>
      <c r="U108" s="455"/>
      <c r="V108" s="264" t="s">
        <v>156</v>
      </c>
      <c r="W108" s="247" t="s">
        <v>30</v>
      </c>
      <c r="X108" s="238" t="s">
        <v>884</v>
      </c>
    </row>
    <row r="109" spans="1:26" s="450" customFormat="1" ht="72" customHeight="1" x14ac:dyDescent="0.25">
      <c r="A109" s="310">
        <v>39</v>
      </c>
      <c r="B109" s="473" t="s">
        <v>10</v>
      </c>
      <c r="C109" s="473" t="s">
        <v>123</v>
      </c>
      <c r="D109" s="384">
        <v>43564</v>
      </c>
      <c r="E109" s="478" t="s">
        <v>687</v>
      </c>
      <c r="F109" s="473" t="s">
        <v>17</v>
      </c>
      <c r="G109" s="238" t="s">
        <v>688</v>
      </c>
      <c r="H109" s="478" t="s">
        <v>689</v>
      </c>
      <c r="I109" s="473" t="s">
        <v>140</v>
      </c>
      <c r="J109" s="474" t="s">
        <v>690</v>
      </c>
      <c r="K109" s="474" t="s">
        <v>669</v>
      </c>
      <c r="L109" s="471">
        <v>43585</v>
      </c>
      <c r="M109" s="471">
        <v>43587</v>
      </c>
      <c r="N109" s="471">
        <v>43829</v>
      </c>
      <c r="O109" s="674" t="s">
        <v>806</v>
      </c>
      <c r="P109" s="675"/>
      <c r="Q109" s="675"/>
      <c r="R109" s="676"/>
      <c r="S109" s="238" t="s">
        <v>807</v>
      </c>
      <c r="T109" s="425" t="s">
        <v>902</v>
      </c>
      <c r="U109" s="439" t="s">
        <v>914</v>
      </c>
      <c r="V109" s="264" t="s">
        <v>156</v>
      </c>
      <c r="W109" s="247" t="s">
        <v>30</v>
      </c>
      <c r="X109" s="238" t="s">
        <v>884</v>
      </c>
    </row>
    <row r="110" spans="1:26" s="450" customFormat="1" ht="72" customHeight="1" x14ac:dyDescent="0.25">
      <c r="A110" s="310">
        <v>40</v>
      </c>
      <c r="B110" s="473" t="s">
        <v>10</v>
      </c>
      <c r="C110" s="473" t="s">
        <v>123</v>
      </c>
      <c r="D110" s="384">
        <v>43564</v>
      </c>
      <c r="E110" s="238" t="s">
        <v>691</v>
      </c>
      <c r="F110" s="473" t="s">
        <v>17</v>
      </c>
      <c r="G110" s="238" t="s">
        <v>692</v>
      </c>
      <c r="H110" s="478" t="s">
        <v>693</v>
      </c>
      <c r="I110" s="473" t="s">
        <v>140</v>
      </c>
      <c r="J110" s="474" t="s">
        <v>694</v>
      </c>
      <c r="K110" s="474" t="s">
        <v>695</v>
      </c>
      <c r="L110" s="471">
        <v>43585</v>
      </c>
      <c r="M110" s="471">
        <v>43586</v>
      </c>
      <c r="N110" s="471">
        <v>43615</v>
      </c>
      <c r="O110" s="674" t="s">
        <v>850</v>
      </c>
      <c r="P110" s="675"/>
      <c r="Q110" s="675"/>
      <c r="R110" s="676"/>
      <c r="S110" s="418" t="s">
        <v>851</v>
      </c>
      <c r="T110" s="425" t="s">
        <v>904</v>
      </c>
      <c r="U110" s="439" t="s">
        <v>903</v>
      </c>
      <c r="V110" s="264" t="s">
        <v>156</v>
      </c>
      <c r="W110" s="247" t="s">
        <v>30</v>
      </c>
      <c r="X110" s="238" t="s">
        <v>884</v>
      </c>
    </row>
    <row r="111" spans="1:26" s="450" customFormat="1" ht="72" customHeight="1" x14ac:dyDescent="0.25">
      <c r="A111" s="682">
        <v>41</v>
      </c>
      <c r="B111" s="685" t="s">
        <v>10</v>
      </c>
      <c r="C111" s="685" t="s">
        <v>123</v>
      </c>
      <c r="D111" s="688">
        <v>43564</v>
      </c>
      <c r="E111" s="462" t="s">
        <v>696</v>
      </c>
      <c r="F111" s="473" t="s">
        <v>17</v>
      </c>
      <c r="G111" s="699" t="s">
        <v>697</v>
      </c>
      <c r="H111" s="472" t="s">
        <v>698</v>
      </c>
      <c r="I111" s="473" t="s">
        <v>140</v>
      </c>
      <c r="J111" s="473" t="s">
        <v>699</v>
      </c>
      <c r="K111" s="473" t="s">
        <v>700</v>
      </c>
      <c r="L111" s="380">
        <v>43585</v>
      </c>
      <c r="M111" s="380">
        <v>43587</v>
      </c>
      <c r="N111" s="380">
        <v>43607</v>
      </c>
      <c r="O111" s="674" t="s">
        <v>808</v>
      </c>
      <c r="P111" s="675"/>
      <c r="Q111" s="675"/>
      <c r="R111" s="676"/>
      <c r="S111" s="419" t="s">
        <v>852</v>
      </c>
      <c r="T111" s="425" t="s">
        <v>906</v>
      </c>
      <c r="U111" s="439" t="s">
        <v>905</v>
      </c>
      <c r="V111" s="264" t="s">
        <v>156</v>
      </c>
      <c r="W111" s="247" t="s">
        <v>30</v>
      </c>
      <c r="X111" s="238" t="s">
        <v>884</v>
      </c>
    </row>
    <row r="112" spans="1:26" s="450" customFormat="1" ht="72" customHeight="1" x14ac:dyDescent="0.25">
      <c r="A112" s="683"/>
      <c r="B112" s="686"/>
      <c r="C112" s="686" t="s">
        <v>123</v>
      </c>
      <c r="D112" s="689"/>
      <c r="E112" s="696" t="s">
        <v>701</v>
      </c>
      <c r="F112" s="685" t="s">
        <v>17</v>
      </c>
      <c r="G112" s="700"/>
      <c r="H112" s="478" t="s">
        <v>702</v>
      </c>
      <c r="I112" s="473" t="s">
        <v>140</v>
      </c>
      <c r="J112" s="474" t="s">
        <v>703</v>
      </c>
      <c r="K112" s="474" t="s">
        <v>695</v>
      </c>
      <c r="L112" s="471">
        <v>43585</v>
      </c>
      <c r="M112" s="471">
        <v>43585</v>
      </c>
      <c r="N112" s="381">
        <v>43585</v>
      </c>
      <c r="O112" s="674" t="s">
        <v>809</v>
      </c>
      <c r="P112" s="675"/>
      <c r="Q112" s="675"/>
      <c r="R112" s="676"/>
      <c r="S112" s="476" t="s">
        <v>853</v>
      </c>
      <c r="T112" s="441" t="s">
        <v>908</v>
      </c>
      <c r="U112" s="439" t="s">
        <v>909</v>
      </c>
      <c r="V112" s="264" t="s">
        <v>156</v>
      </c>
      <c r="W112" s="247" t="s">
        <v>30</v>
      </c>
      <c r="X112" s="238" t="s">
        <v>884</v>
      </c>
    </row>
    <row r="113" spans="1:26" s="450" customFormat="1" ht="72" customHeight="1" x14ac:dyDescent="0.25">
      <c r="A113" s="683"/>
      <c r="B113" s="686"/>
      <c r="C113" s="686"/>
      <c r="D113" s="689"/>
      <c r="E113" s="694"/>
      <c r="F113" s="686"/>
      <c r="G113" s="700"/>
      <c r="H113" s="478" t="s">
        <v>810</v>
      </c>
      <c r="I113" s="473" t="s">
        <v>140</v>
      </c>
      <c r="J113" s="474" t="s">
        <v>703</v>
      </c>
      <c r="K113" s="474" t="s">
        <v>704</v>
      </c>
      <c r="L113" s="471">
        <v>43585</v>
      </c>
      <c r="M113" s="471">
        <v>43587</v>
      </c>
      <c r="N113" s="381">
        <v>43600</v>
      </c>
      <c r="O113" s="674" t="s">
        <v>811</v>
      </c>
      <c r="P113" s="675"/>
      <c r="Q113" s="675"/>
      <c r="R113" s="676"/>
      <c r="S113" s="418" t="s">
        <v>854</v>
      </c>
      <c r="T113" s="441" t="s">
        <v>910</v>
      </c>
      <c r="U113" s="439" t="s">
        <v>909</v>
      </c>
      <c r="V113" s="264" t="s">
        <v>156</v>
      </c>
      <c r="W113" s="247" t="s">
        <v>30</v>
      </c>
      <c r="X113" s="238" t="s">
        <v>884</v>
      </c>
    </row>
    <row r="114" spans="1:26" s="450" customFormat="1" ht="72" customHeight="1" x14ac:dyDescent="0.25">
      <c r="A114" s="683"/>
      <c r="B114" s="686"/>
      <c r="C114" s="686"/>
      <c r="D114" s="689"/>
      <c r="E114" s="695"/>
      <c r="F114" s="687"/>
      <c r="G114" s="700"/>
      <c r="H114" s="478" t="s">
        <v>705</v>
      </c>
      <c r="I114" s="473" t="s">
        <v>140</v>
      </c>
      <c r="J114" s="474" t="s">
        <v>706</v>
      </c>
      <c r="K114" s="474" t="s">
        <v>666</v>
      </c>
      <c r="L114" s="471">
        <v>43585</v>
      </c>
      <c r="M114" s="471">
        <v>43587</v>
      </c>
      <c r="N114" s="381">
        <v>43600</v>
      </c>
      <c r="O114" s="674" t="s">
        <v>812</v>
      </c>
      <c r="P114" s="675"/>
      <c r="Q114" s="675"/>
      <c r="R114" s="676"/>
      <c r="S114" s="238" t="s">
        <v>813</v>
      </c>
      <c r="T114" s="425" t="s">
        <v>907</v>
      </c>
      <c r="U114" s="427" t="s">
        <v>915</v>
      </c>
      <c r="V114" s="264" t="s">
        <v>156</v>
      </c>
      <c r="W114" s="247" t="s">
        <v>30</v>
      </c>
      <c r="X114" s="238" t="s">
        <v>884</v>
      </c>
    </row>
    <row r="115" spans="1:26" s="450" customFormat="1" ht="72" customHeight="1" x14ac:dyDescent="0.25">
      <c r="A115" s="464">
        <v>43</v>
      </c>
      <c r="B115" s="473" t="s">
        <v>10</v>
      </c>
      <c r="C115" s="473" t="s">
        <v>123</v>
      </c>
      <c r="D115" s="384">
        <v>43564</v>
      </c>
      <c r="E115" s="238" t="s">
        <v>707</v>
      </c>
      <c r="F115" s="473" t="s">
        <v>17</v>
      </c>
      <c r="G115" s="475" t="s">
        <v>708</v>
      </c>
      <c r="H115" s="478" t="s">
        <v>709</v>
      </c>
      <c r="I115" s="473" t="s">
        <v>140</v>
      </c>
      <c r="J115" s="474" t="s">
        <v>710</v>
      </c>
      <c r="K115" s="474" t="s">
        <v>666</v>
      </c>
      <c r="L115" s="471">
        <v>43585</v>
      </c>
      <c r="M115" s="471">
        <v>43587</v>
      </c>
      <c r="N115" s="471">
        <v>43600</v>
      </c>
      <c r="O115" s="674" t="s">
        <v>814</v>
      </c>
      <c r="P115" s="675"/>
      <c r="Q115" s="675"/>
      <c r="R115" s="676"/>
      <c r="S115" s="238" t="s">
        <v>815</v>
      </c>
      <c r="T115" s="425" t="s">
        <v>911</v>
      </c>
      <c r="U115" s="455"/>
      <c r="V115" s="264" t="s">
        <v>156</v>
      </c>
      <c r="W115" s="247" t="s">
        <v>30</v>
      </c>
      <c r="X115" s="238" t="s">
        <v>884</v>
      </c>
    </row>
    <row r="116" spans="1:26" s="450" customFormat="1" ht="72" customHeight="1" x14ac:dyDescent="0.25">
      <c r="A116" s="445">
        <v>44</v>
      </c>
      <c r="B116" s="685" t="s">
        <v>10</v>
      </c>
      <c r="C116" s="685" t="s">
        <v>123</v>
      </c>
      <c r="D116" s="688">
        <v>43564</v>
      </c>
      <c r="E116" s="238" t="s">
        <v>711</v>
      </c>
      <c r="F116" s="685" t="s">
        <v>17</v>
      </c>
      <c r="G116" s="696" t="s">
        <v>712</v>
      </c>
      <c r="H116" s="478" t="s">
        <v>713</v>
      </c>
      <c r="I116" s="473" t="s">
        <v>140</v>
      </c>
      <c r="J116" s="474" t="s">
        <v>714</v>
      </c>
      <c r="K116" s="474" t="s">
        <v>816</v>
      </c>
      <c r="L116" s="471">
        <v>43585</v>
      </c>
      <c r="M116" s="471">
        <v>43587</v>
      </c>
      <c r="N116" s="471">
        <v>43646</v>
      </c>
      <c r="O116" s="674" t="s">
        <v>817</v>
      </c>
      <c r="P116" s="675"/>
      <c r="Q116" s="675"/>
      <c r="R116" s="676"/>
      <c r="S116" s="238" t="s">
        <v>818</v>
      </c>
      <c r="T116" s="425" t="s">
        <v>912</v>
      </c>
      <c r="U116" s="427" t="s">
        <v>916</v>
      </c>
      <c r="V116" s="264" t="s">
        <v>156</v>
      </c>
      <c r="W116" s="247" t="s">
        <v>30</v>
      </c>
      <c r="X116" s="238" t="s">
        <v>884</v>
      </c>
    </row>
    <row r="117" spans="1:26" s="450" customFormat="1" ht="72" customHeight="1" x14ac:dyDescent="0.25">
      <c r="A117" s="446"/>
      <c r="B117" s="686"/>
      <c r="C117" s="686" t="s">
        <v>123</v>
      </c>
      <c r="D117" s="689"/>
      <c r="E117" s="462" t="s">
        <v>715</v>
      </c>
      <c r="F117" s="686"/>
      <c r="G117" s="694"/>
      <c r="H117" s="462" t="s">
        <v>716</v>
      </c>
      <c r="I117" s="473" t="s">
        <v>140</v>
      </c>
      <c r="J117" s="473" t="s">
        <v>717</v>
      </c>
      <c r="K117" s="473" t="s">
        <v>704</v>
      </c>
      <c r="L117" s="380">
        <v>43585</v>
      </c>
      <c r="M117" s="380">
        <v>43587</v>
      </c>
      <c r="N117" s="380">
        <v>43646</v>
      </c>
      <c r="O117" s="674" t="s">
        <v>819</v>
      </c>
      <c r="P117" s="675"/>
      <c r="Q117" s="675"/>
      <c r="R117" s="676"/>
      <c r="S117" s="462" t="s">
        <v>820</v>
      </c>
      <c r="T117" s="425" t="s">
        <v>912</v>
      </c>
      <c r="U117" s="395"/>
      <c r="V117" s="264" t="s">
        <v>156</v>
      </c>
      <c r="W117" s="247" t="s">
        <v>30</v>
      </c>
      <c r="X117" s="238" t="s">
        <v>884</v>
      </c>
    </row>
    <row r="118" spans="1:26" s="450" customFormat="1" ht="72" customHeight="1" x14ac:dyDescent="0.25">
      <c r="A118" s="446"/>
      <c r="B118" s="686"/>
      <c r="C118" s="686" t="s">
        <v>123</v>
      </c>
      <c r="D118" s="689"/>
      <c r="E118" s="238" t="s">
        <v>718</v>
      </c>
      <c r="F118" s="686"/>
      <c r="G118" s="694"/>
      <c r="H118" s="478" t="s">
        <v>719</v>
      </c>
      <c r="I118" s="473" t="s">
        <v>140</v>
      </c>
      <c r="J118" s="474" t="s">
        <v>720</v>
      </c>
      <c r="K118" s="474" t="s">
        <v>665</v>
      </c>
      <c r="L118" s="471">
        <v>43585</v>
      </c>
      <c r="M118" s="471">
        <v>43587</v>
      </c>
      <c r="N118" s="471">
        <v>43615</v>
      </c>
      <c r="O118" s="674" t="s">
        <v>821</v>
      </c>
      <c r="P118" s="675"/>
      <c r="Q118" s="675"/>
      <c r="R118" s="676"/>
      <c r="S118" s="379" t="s">
        <v>720</v>
      </c>
      <c r="T118" s="425" t="s">
        <v>912</v>
      </c>
      <c r="U118" s="455"/>
      <c r="V118" s="264" t="s">
        <v>156</v>
      </c>
      <c r="W118" s="247" t="s">
        <v>30</v>
      </c>
      <c r="X118" s="238" t="s">
        <v>884</v>
      </c>
    </row>
    <row r="119" spans="1:26" s="450" customFormat="1" ht="72" customHeight="1" x14ac:dyDescent="0.25">
      <c r="A119" s="446"/>
      <c r="B119" s="686"/>
      <c r="C119" s="686" t="s">
        <v>123</v>
      </c>
      <c r="D119" s="689"/>
      <c r="E119" s="462" t="s">
        <v>721</v>
      </c>
      <c r="F119" s="686"/>
      <c r="G119" s="694"/>
      <c r="H119" s="472" t="s">
        <v>822</v>
      </c>
      <c r="I119" s="473" t="s">
        <v>140</v>
      </c>
      <c r="J119" s="473" t="s">
        <v>722</v>
      </c>
      <c r="K119" s="473" t="s">
        <v>665</v>
      </c>
      <c r="L119" s="380">
        <v>43585</v>
      </c>
      <c r="M119" s="380">
        <v>43587</v>
      </c>
      <c r="N119" s="380">
        <v>43615</v>
      </c>
      <c r="O119" s="674" t="s">
        <v>823</v>
      </c>
      <c r="P119" s="675"/>
      <c r="Q119" s="675"/>
      <c r="R119" s="676"/>
      <c r="S119" s="696" t="s">
        <v>824</v>
      </c>
      <c r="T119" s="425" t="s">
        <v>912</v>
      </c>
      <c r="U119" s="455"/>
      <c r="V119" s="264" t="s">
        <v>156</v>
      </c>
      <c r="W119" s="247" t="s">
        <v>30</v>
      </c>
      <c r="X119" s="238" t="s">
        <v>884</v>
      </c>
    </row>
    <row r="120" spans="1:26" s="450" customFormat="1" ht="72" customHeight="1" x14ac:dyDescent="0.25">
      <c r="A120" s="446"/>
      <c r="B120" s="686"/>
      <c r="C120" s="686" t="s">
        <v>123</v>
      </c>
      <c r="D120" s="689"/>
      <c r="E120" s="238" t="s">
        <v>723</v>
      </c>
      <c r="F120" s="686"/>
      <c r="G120" s="694"/>
      <c r="H120" s="478" t="s">
        <v>724</v>
      </c>
      <c r="I120" s="473" t="s">
        <v>140</v>
      </c>
      <c r="J120" s="474" t="s">
        <v>722</v>
      </c>
      <c r="K120" s="474" t="s">
        <v>704</v>
      </c>
      <c r="L120" s="471">
        <v>43585</v>
      </c>
      <c r="M120" s="471">
        <v>43587</v>
      </c>
      <c r="N120" s="471">
        <v>43615</v>
      </c>
      <c r="O120" s="674"/>
      <c r="P120" s="675"/>
      <c r="Q120" s="675"/>
      <c r="R120" s="676"/>
      <c r="S120" s="695"/>
      <c r="T120" s="425" t="s">
        <v>912</v>
      </c>
      <c r="U120" s="455"/>
      <c r="V120" s="264" t="s">
        <v>156</v>
      </c>
      <c r="W120" s="247" t="s">
        <v>30</v>
      </c>
      <c r="X120" s="238" t="s">
        <v>884</v>
      </c>
    </row>
    <row r="121" spans="1:26" s="450" customFormat="1" ht="72" customHeight="1" x14ac:dyDescent="0.25">
      <c r="A121" s="446"/>
      <c r="B121" s="686"/>
      <c r="C121" s="686"/>
      <c r="D121" s="689"/>
      <c r="E121" s="238" t="s">
        <v>725</v>
      </c>
      <c r="F121" s="686"/>
      <c r="G121" s="694"/>
      <c r="H121" s="238" t="s">
        <v>726</v>
      </c>
      <c r="I121" s="473" t="s">
        <v>140</v>
      </c>
      <c r="J121" s="474" t="s">
        <v>727</v>
      </c>
      <c r="K121" s="474" t="s">
        <v>728</v>
      </c>
      <c r="L121" s="471">
        <v>43585</v>
      </c>
      <c r="M121" s="471">
        <v>43587</v>
      </c>
      <c r="N121" s="471">
        <v>43631</v>
      </c>
      <c r="O121" s="674" t="s">
        <v>825</v>
      </c>
      <c r="P121" s="675"/>
      <c r="Q121" s="675"/>
      <c r="R121" s="676"/>
      <c r="S121" s="238" t="s">
        <v>826</v>
      </c>
      <c r="T121" s="425" t="s">
        <v>913</v>
      </c>
      <c r="U121" s="455"/>
      <c r="V121" s="264" t="s">
        <v>156</v>
      </c>
      <c r="W121" s="247" t="s">
        <v>30</v>
      </c>
      <c r="X121" s="238" t="s">
        <v>884</v>
      </c>
    </row>
    <row r="122" spans="1:26" s="450" customFormat="1" ht="72" customHeight="1" x14ac:dyDescent="0.25">
      <c r="A122" s="447"/>
      <c r="B122" s="687"/>
      <c r="C122" s="687" t="s">
        <v>123</v>
      </c>
      <c r="D122" s="690"/>
      <c r="E122" s="238" t="s">
        <v>729</v>
      </c>
      <c r="F122" s="687"/>
      <c r="G122" s="695"/>
      <c r="H122" s="238" t="s">
        <v>730</v>
      </c>
      <c r="I122" s="473" t="s">
        <v>140</v>
      </c>
      <c r="J122" s="474" t="s">
        <v>722</v>
      </c>
      <c r="K122" s="474" t="s">
        <v>665</v>
      </c>
      <c r="L122" s="471">
        <v>43585</v>
      </c>
      <c r="M122" s="471">
        <v>43587</v>
      </c>
      <c r="N122" s="471">
        <v>43615</v>
      </c>
      <c r="O122" s="674" t="s">
        <v>827</v>
      </c>
      <c r="P122" s="675"/>
      <c r="Q122" s="675"/>
      <c r="R122" s="676"/>
      <c r="S122" s="238" t="s">
        <v>828</v>
      </c>
      <c r="T122" s="425" t="s">
        <v>912</v>
      </c>
      <c r="U122" s="455"/>
      <c r="V122" s="264" t="s">
        <v>156</v>
      </c>
      <c r="W122" s="247" t="s">
        <v>30</v>
      </c>
      <c r="X122" s="238" t="s">
        <v>884</v>
      </c>
    </row>
    <row r="123" spans="1:26" s="450" customFormat="1" ht="72" customHeight="1" x14ac:dyDescent="0.25">
      <c r="A123" s="310">
        <v>46</v>
      </c>
      <c r="B123" s="473" t="s">
        <v>10</v>
      </c>
      <c r="C123" s="473" t="s">
        <v>123</v>
      </c>
      <c r="D123" s="384">
        <v>43564</v>
      </c>
      <c r="E123" s="238" t="s">
        <v>731</v>
      </c>
      <c r="F123" s="473" t="s">
        <v>17</v>
      </c>
      <c r="G123" s="238" t="s">
        <v>732</v>
      </c>
      <c r="H123" s="238" t="s">
        <v>733</v>
      </c>
      <c r="I123" s="473" t="s">
        <v>140</v>
      </c>
      <c r="J123" s="474" t="s">
        <v>734</v>
      </c>
      <c r="K123" s="474" t="s">
        <v>695</v>
      </c>
      <c r="L123" s="471">
        <v>43585</v>
      </c>
      <c r="M123" s="471">
        <v>43591</v>
      </c>
      <c r="N123" s="471">
        <v>43591</v>
      </c>
      <c r="O123" s="674" t="s">
        <v>829</v>
      </c>
      <c r="P123" s="675"/>
      <c r="Q123" s="675"/>
      <c r="R123" s="675"/>
      <c r="S123" s="406" t="s">
        <v>830</v>
      </c>
      <c r="T123" s="425" t="s">
        <v>897</v>
      </c>
      <c r="U123" s="427" t="s">
        <v>896</v>
      </c>
      <c r="V123" s="264" t="s">
        <v>156</v>
      </c>
      <c r="W123" s="247" t="s">
        <v>30</v>
      </c>
      <c r="X123" s="238" t="s">
        <v>884</v>
      </c>
    </row>
    <row r="124" spans="1:26" s="450" customFormat="1" ht="72" customHeight="1" x14ac:dyDescent="0.25">
      <c r="A124" s="682">
        <v>47</v>
      </c>
      <c r="B124" s="685" t="s">
        <v>10</v>
      </c>
      <c r="C124" s="685" t="s">
        <v>123</v>
      </c>
      <c r="D124" s="688">
        <v>43564</v>
      </c>
      <c r="E124" s="238" t="s">
        <v>735</v>
      </c>
      <c r="F124" s="473" t="s">
        <v>17</v>
      </c>
      <c r="G124" s="697" t="s">
        <v>736</v>
      </c>
      <c r="H124" s="478" t="s">
        <v>737</v>
      </c>
      <c r="I124" s="473" t="s">
        <v>140</v>
      </c>
      <c r="J124" s="474" t="s">
        <v>738</v>
      </c>
      <c r="K124" s="474" t="s">
        <v>739</v>
      </c>
      <c r="L124" s="471">
        <v>43585</v>
      </c>
      <c r="M124" s="471">
        <v>43587</v>
      </c>
      <c r="N124" s="471">
        <v>43646</v>
      </c>
      <c r="O124" s="674" t="s">
        <v>831</v>
      </c>
      <c r="P124" s="675"/>
      <c r="Q124" s="675"/>
      <c r="R124" s="676"/>
      <c r="S124" s="238" t="s">
        <v>738</v>
      </c>
      <c r="T124" s="425" t="s">
        <v>895</v>
      </c>
      <c r="U124" s="455"/>
      <c r="V124" s="264" t="s">
        <v>156</v>
      </c>
      <c r="W124" s="247" t="s">
        <v>30</v>
      </c>
      <c r="X124" s="238" t="s">
        <v>884</v>
      </c>
    </row>
    <row r="125" spans="1:26" s="450" customFormat="1" ht="72" customHeight="1" x14ac:dyDescent="0.25">
      <c r="A125" s="684"/>
      <c r="B125" s="687" t="s">
        <v>10</v>
      </c>
      <c r="C125" s="687" t="s">
        <v>123</v>
      </c>
      <c r="D125" s="690">
        <v>43564</v>
      </c>
      <c r="E125" s="462" t="s">
        <v>740</v>
      </c>
      <c r="F125" s="473" t="s">
        <v>17</v>
      </c>
      <c r="G125" s="698"/>
      <c r="H125" s="472" t="s">
        <v>741</v>
      </c>
      <c r="I125" s="473" t="s">
        <v>140</v>
      </c>
      <c r="J125" s="385" t="s">
        <v>742</v>
      </c>
      <c r="K125" s="473" t="s">
        <v>739</v>
      </c>
      <c r="L125" s="380">
        <v>43585</v>
      </c>
      <c r="M125" s="380">
        <v>43587</v>
      </c>
      <c r="N125" s="380">
        <v>43615</v>
      </c>
      <c r="O125" s="674" t="s">
        <v>855</v>
      </c>
      <c r="P125" s="675"/>
      <c r="Q125" s="675"/>
      <c r="R125" s="676"/>
      <c r="S125" s="462" t="s">
        <v>856</v>
      </c>
      <c r="T125" s="425" t="s">
        <v>895</v>
      </c>
      <c r="U125" s="455"/>
      <c r="V125" s="264" t="s">
        <v>156</v>
      </c>
      <c r="W125" s="247" t="s">
        <v>30</v>
      </c>
      <c r="X125" s="238" t="s">
        <v>884</v>
      </c>
    </row>
    <row r="126" spans="1:26" s="450" customFormat="1" ht="72" customHeight="1" x14ac:dyDescent="0.25">
      <c r="A126" s="465"/>
      <c r="B126" s="467"/>
      <c r="C126" s="467"/>
      <c r="D126" s="468"/>
      <c r="E126" s="469"/>
      <c r="F126" s="467"/>
      <c r="G126" s="477"/>
      <c r="H126" s="238" t="s">
        <v>743</v>
      </c>
      <c r="I126" s="473" t="s">
        <v>140</v>
      </c>
      <c r="J126" s="474" t="s">
        <v>744</v>
      </c>
      <c r="K126" s="473" t="s">
        <v>704</v>
      </c>
      <c r="L126" s="471">
        <v>43585</v>
      </c>
      <c r="M126" s="381">
        <v>43587</v>
      </c>
      <c r="N126" s="381">
        <v>43646</v>
      </c>
      <c r="O126" s="674" t="s">
        <v>832</v>
      </c>
      <c r="P126" s="675"/>
      <c r="Q126" s="675"/>
      <c r="R126" s="676"/>
      <c r="S126" s="463" t="s">
        <v>744</v>
      </c>
      <c r="T126" s="425" t="s">
        <v>895</v>
      </c>
      <c r="U126" s="455"/>
      <c r="V126" s="264" t="s">
        <v>156</v>
      </c>
      <c r="W126" s="247" t="s">
        <v>30</v>
      </c>
      <c r="X126" s="238" t="s">
        <v>884</v>
      </c>
    </row>
    <row r="127" spans="1:26" s="450" customFormat="1" ht="72" customHeight="1" x14ac:dyDescent="0.25">
      <c r="A127" s="486"/>
      <c r="B127" s="487"/>
      <c r="C127" s="487"/>
      <c r="D127" s="488"/>
      <c r="E127" s="489"/>
      <c r="F127" s="487"/>
      <c r="G127" s="485"/>
      <c r="H127" s="462" t="s">
        <v>745</v>
      </c>
      <c r="I127" s="473" t="s">
        <v>140</v>
      </c>
      <c r="J127" s="474" t="s">
        <v>746</v>
      </c>
      <c r="K127" s="474" t="s">
        <v>695</v>
      </c>
      <c r="L127" s="471">
        <v>43585</v>
      </c>
      <c r="M127" s="471">
        <v>43587</v>
      </c>
      <c r="N127" s="471">
        <v>43600</v>
      </c>
      <c r="O127" s="674" t="s">
        <v>833</v>
      </c>
      <c r="P127" s="675"/>
      <c r="Q127" s="675"/>
      <c r="R127" s="676"/>
      <c r="S127" s="407" t="s">
        <v>834</v>
      </c>
      <c r="T127" s="425" t="s">
        <v>893</v>
      </c>
      <c r="U127" s="427" t="s">
        <v>894</v>
      </c>
      <c r="V127" s="264" t="s">
        <v>156</v>
      </c>
      <c r="W127" s="247" t="s">
        <v>30</v>
      </c>
      <c r="X127" s="238" t="s">
        <v>884</v>
      </c>
    </row>
    <row r="128" spans="1:26" s="390" customFormat="1" ht="255" x14ac:dyDescent="0.25">
      <c r="A128" s="223">
        <v>1</v>
      </c>
      <c r="B128" s="234" t="s">
        <v>10</v>
      </c>
      <c r="C128" s="234" t="s">
        <v>132</v>
      </c>
      <c r="D128" s="224">
        <v>43392</v>
      </c>
      <c r="E128" s="225" t="s">
        <v>462</v>
      </c>
      <c r="F128" s="223" t="s">
        <v>138</v>
      </c>
      <c r="G128" s="225" t="s">
        <v>463</v>
      </c>
      <c r="H128" s="225" t="s">
        <v>464</v>
      </c>
      <c r="I128" s="223" t="s">
        <v>140</v>
      </c>
      <c r="J128" s="225" t="s">
        <v>465</v>
      </c>
      <c r="K128" s="225" t="s">
        <v>466</v>
      </c>
      <c r="L128" s="224">
        <v>43439</v>
      </c>
      <c r="M128" s="224">
        <v>43480</v>
      </c>
      <c r="N128" s="224">
        <v>43539</v>
      </c>
      <c r="O128" s="662" t="s">
        <v>835</v>
      </c>
      <c r="P128" s="663"/>
      <c r="Q128" s="663"/>
      <c r="R128" s="664"/>
      <c r="S128" s="225" t="s">
        <v>836</v>
      </c>
      <c r="T128" s="69" t="s">
        <v>917</v>
      </c>
      <c r="U128" s="398" t="s">
        <v>918</v>
      </c>
      <c r="V128" s="398"/>
      <c r="W128" s="392" t="s">
        <v>30</v>
      </c>
      <c r="X128" s="69" t="s">
        <v>919</v>
      </c>
      <c r="Y128" s="16"/>
      <c r="Z128" s="1"/>
    </row>
    <row r="129" spans="1:26" s="390" customFormat="1" ht="255" x14ac:dyDescent="0.25">
      <c r="A129" s="394">
        <v>3</v>
      </c>
      <c r="B129" s="234" t="s">
        <v>129</v>
      </c>
      <c r="C129" s="234" t="s">
        <v>132</v>
      </c>
      <c r="D129" s="224">
        <v>43403</v>
      </c>
      <c r="E129" s="267" t="s">
        <v>471</v>
      </c>
      <c r="F129" s="223" t="s">
        <v>138</v>
      </c>
      <c r="G129" s="267" t="s">
        <v>472</v>
      </c>
      <c r="H129" s="267" t="s">
        <v>473</v>
      </c>
      <c r="I129" s="223" t="s">
        <v>140</v>
      </c>
      <c r="J129" s="225" t="s">
        <v>474</v>
      </c>
      <c r="K129" s="225" t="s">
        <v>466</v>
      </c>
      <c r="L129" s="224">
        <v>43439</v>
      </c>
      <c r="M129" s="224">
        <v>43511</v>
      </c>
      <c r="N129" s="224">
        <v>43661</v>
      </c>
      <c r="O129" s="662" t="s">
        <v>837</v>
      </c>
      <c r="P129" s="663"/>
      <c r="Q129" s="663"/>
      <c r="R129" s="664"/>
      <c r="S129" s="234" t="s">
        <v>838</v>
      </c>
      <c r="T129" s="69" t="s">
        <v>917</v>
      </c>
      <c r="U129" s="269" t="s">
        <v>920</v>
      </c>
      <c r="V129" s="398" t="s">
        <v>159</v>
      </c>
      <c r="W129" s="392" t="s">
        <v>30</v>
      </c>
      <c r="X129" s="69" t="s">
        <v>919</v>
      </c>
      <c r="Y129" s="1"/>
      <c r="Z129" s="1"/>
    </row>
    <row r="130" spans="1:26" s="390" customFormat="1" ht="280.5" x14ac:dyDescent="0.25">
      <c r="A130" s="394">
        <v>6</v>
      </c>
      <c r="B130" s="234" t="s">
        <v>129</v>
      </c>
      <c r="C130" s="234" t="s">
        <v>132</v>
      </c>
      <c r="D130" s="224">
        <v>43403</v>
      </c>
      <c r="E130" s="267" t="s">
        <v>479</v>
      </c>
      <c r="F130" s="223" t="s">
        <v>138</v>
      </c>
      <c r="G130" s="267" t="s">
        <v>480</v>
      </c>
      <c r="H130" s="267" t="s">
        <v>481</v>
      </c>
      <c r="I130" s="223" t="s">
        <v>140</v>
      </c>
      <c r="J130" s="225" t="s">
        <v>482</v>
      </c>
      <c r="K130" s="225" t="s">
        <v>466</v>
      </c>
      <c r="L130" s="224">
        <v>43439</v>
      </c>
      <c r="M130" s="224">
        <v>43525</v>
      </c>
      <c r="N130" s="224">
        <v>43677</v>
      </c>
      <c r="O130" s="665" t="s">
        <v>839</v>
      </c>
      <c r="P130" s="666"/>
      <c r="Q130" s="666"/>
      <c r="R130" s="667"/>
      <c r="S130" s="234" t="s">
        <v>840</v>
      </c>
      <c r="T130" s="69" t="s">
        <v>922</v>
      </c>
      <c r="U130" s="287" t="s">
        <v>921</v>
      </c>
      <c r="V130" s="440" t="s">
        <v>159</v>
      </c>
      <c r="W130" s="392" t="s">
        <v>30</v>
      </c>
      <c r="X130" s="69" t="s">
        <v>919</v>
      </c>
      <c r="Y130" s="1"/>
      <c r="Z130" s="1"/>
    </row>
    <row r="131" spans="1:26" s="244" customFormat="1" ht="186.75" customHeight="1" x14ac:dyDescent="0.25">
      <c r="A131" s="242">
        <v>1</v>
      </c>
      <c r="B131" s="242" t="s">
        <v>129</v>
      </c>
      <c r="C131" s="242" t="s">
        <v>15</v>
      </c>
      <c r="D131" s="270">
        <v>43451</v>
      </c>
      <c r="E131" s="147" t="s">
        <v>493</v>
      </c>
      <c r="F131" s="242" t="s">
        <v>138</v>
      </c>
      <c r="G131" s="147" t="s">
        <v>497</v>
      </c>
      <c r="H131" s="147" t="s">
        <v>494</v>
      </c>
      <c r="I131" s="146" t="s">
        <v>140</v>
      </c>
      <c r="J131" s="146" t="s">
        <v>495</v>
      </c>
      <c r="K131" s="146" t="s">
        <v>496</v>
      </c>
      <c r="L131" s="149">
        <v>43451</v>
      </c>
      <c r="M131" s="149">
        <v>43497</v>
      </c>
      <c r="N131" s="149">
        <v>43524</v>
      </c>
      <c r="O131" s="668" t="s">
        <v>747</v>
      </c>
      <c r="P131" s="669"/>
      <c r="Q131" s="669"/>
      <c r="R131" s="670"/>
      <c r="S131" s="143" t="s">
        <v>748</v>
      </c>
      <c r="T131" s="148" t="s">
        <v>923</v>
      </c>
      <c r="U131" s="442" t="s">
        <v>924</v>
      </c>
      <c r="V131" s="148" t="s">
        <v>159</v>
      </c>
      <c r="W131" s="241" t="s">
        <v>30</v>
      </c>
      <c r="X131" s="243" t="s">
        <v>925</v>
      </c>
      <c r="Y131" s="239"/>
    </row>
    <row r="132" spans="1:26" ht="127.5" customHeight="1" x14ac:dyDescent="0.25">
      <c r="T132" s="13"/>
    </row>
    <row r="133" spans="1:26" ht="127.5" customHeight="1" x14ac:dyDescent="0.25">
      <c r="T133" s="13"/>
    </row>
    <row r="134" spans="1:26" ht="127.5" customHeight="1" x14ac:dyDescent="0.25">
      <c r="T134" s="13"/>
    </row>
    <row r="135" spans="1:26" ht="127.5" customHeight="1" x14ac:dyDescent="0.25">
      <c r="T135" s="13"/>
    </row>
    <row r="136" spans="1:26" ht="127.5" customHeight="1" x14ac:dyDescent="0.25">
      <c r="T136" s="13"/>
    </row>
    <row r="137" spans="1:26" ht="127.5" customHeight="1" x14ac:dyDescent="0.25">
      <c r="T137" s="13"/>
    </row>
    <row r="138" spans="1:26" ht="127.5" customHeight="1" x14ac:dyDescent="0.25">
      <c r="T138" s="13"/>
    </row>
    <row r="139" spans="1:26" ht="127.5" customHeight="1" x14ac:dyDescent="0.25">
      <c r="T139" s="13"/>
    </row>
    <row r="140" spans="1:26" ht="127.5" customHeight="1" x14ac:dyDescent="0.25">
      <c r="T140" s="13"/>
    </row>
    <row r="141" spans="1:26" ht="127.5" customHeight="1" x14ac:dyDescent="0.25">
      <c r="T141" s="13"/>
    </row>
    <row r="142" spans="1:26" ht="127.5" customHeight="1" x14ac:dyDescent="0.25">
      <c r="T142" s="13"/>
    </row>
    <row r="143" spans="1:26" ht="127.5" customHeight="1" x14ac:dyDescent="0.25">
      <c r="T143" s="13"/>
    </row>
    <row r="144" spans="1:26"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s>
  <mergeCells count="163">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s>
  <conditionalFormatting sqref="T24:T58">
    <cfRule type="containsText" dxfId="155" priority="109" stopIfTrue="1" operator="containsText" text="Cerrada">
      <formula>NOT(ISERROR(SEARCH("Cerrada",T24)))</formula>
    </cfRule>
    <cfRule type="containsText" dxfId="154" priority="110" stopIfTrue="1" operator="containsText" text="En ejecución">
      <formula>NOT(ISERROR(SEARCH("En ejecución",T24)))</formula>
    </cfRule>
    <cfRule type="containsText" dxfId="153" priority="111" stopIfTrue="1" operator="containsText" text="Vencida">
      <formula>NOT(ISERROR(SEARCH("Vencida",T24)))</formula>
    </cfRule>
  </conditionalFormatting>
  <conditionalFormatting sqref="W86:W88">
    <cfRule type="containsText" dxfId="152" priority="13" stopIfTrue="1" operator="containsText" text="Cerrada">
      <formula>NOT(ISERROR(SEARCH("Cerrada",W86)))</formula>
    </cfRule>
    <cfRule type="containsText" dxfId="151" priority="14" stopIfTrue="1" operator="containsText" text="En ejecución">
      <formula>NOT(ISERROR(SEARCH("En ejecución",W86)))</formula>
    </cfRule>
    <cfRule type="containsText" dxfId="150" priority="15" stopIfTrue="1" operator="containsText" text="Vencida">
      <formula>NOT(ISERROR(SEARCH("Vencida",W86)))</formula>
    </cfRule>
  </conditionalFormatting>
  <conditionalFormatting sqref="W90:W91">
    <cfRule type="containsText" dxfId="149" priority="16" stopIfTrue="1" operator="containsText" text="Cerrada">
      <formula>NOT(ISERROR(SEARCH("Cerrada",W94)))</formula>
    </cfRule>
    <cfRule type="containsText" dxfId="148" priority="17" stopIfTrue="1" operator="containsText" text="En ejecución">
      <formula>NOT(ISERROR(SEARCH("En ejecución",W94)))</formula>
    </cfRule>
    <cfRule type="containsText" dxfId="147" priority="18" stopIfTrue="1" operator="containsText" text="Vencida">
      <formula>NOT(ISERROR(SEARCH("Vencida",W94)))</formula>
    </cfRule>
  </conditionalFormatting>
  <conditionalFormatting sqref="W96:W97">
    <cfRule type="containsText" dxfId="146" priority="19" stopIfTrue="1" operator="containsText" text="Cerrada">
      <formula>NOT(ISERROR(SEARCH("Cerrada",T97)))</formula>
    </cfRule>
    <cfRule type="containsText" dxfId="145" priority="20" stopIfTrue="1" operator="containsText" text="En ejecución">
      <formula>NOT(ISERROR(SEARCH("En ejecución",T97)))</formula>
    </cfRule>
    <cfRule type="containsText" dxfId="144" priority="21" stopIfTrue="1" operator="containsText" text="Vencida">
      <formula>NOT(ISERROR(SEARCH("Vencida",T97)))</formula>
    </cfRule>
  </conditionalFormatting>
  <conditionalFormatting sqref="W98">
    <cfRule type="containsText" dxfId="143" priority="22" stopIfTrue="1" operator="containsText" text="Cerrada">
      <formula>NOT(ISERROR(SEARCH("Cerrada",#REF!)))</formula>
    </cfRule>
    <cfRule type="containsText" dxfId="142" priority="23" stopIfTrue="1" operator="containsText" text="En ejecución">
      <formula>NOT(ISERROR(SEARCH("En ejecución",#REF!)))</formula>
    </cfRule>
    <cfRule type="containsText" dxfId="141" priority="24" stopIfTrue="1" operator="containsText" text="Vencida">
      <formula>NOT(ISERROR(SEARCH("Vencida",#REF!)))</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s>
  <pageMargins left="0.7" right="0.7" top="0.75" bottom="0.75" header="0.3" footer="0.3"/>
  <pageSetup orientation="portrait" r:id="rId31"/>
  <drawing r:id="rId32"/>
  <extLst>
    <ext xmlns:x14="http://schemas.microsoft.com/office/spreadsheetml/2009/9/main" uri="{78C0D931-6437-407d-A8EE-F0AAD7539E65}">
      <x14:conditionalFormattings>
        <x14:conditionalFormatting xmlns:xm="http://schemas.microsoft.com/office/excel/2006/main">
          <x14:cfRule type="containsText" priority="67" stopIfTrue="1" operator="containsText" text="Cerrada" id="{35682F6E-4BCD-4E14-B831-259DC68DB044}">
            <xm:f>NOT(ISERROR(SEARCH("Cerrada",'GTH-13'!W53)))</xm:f>
            <x14:dxf>
              <font>
                <b/>
                <i val="0"/>
              </font>
              <fill>
                <patternFill>
                  <bgColor rgb="FF00B050"/>
                </patternFill>
              </fill>
            </x14:dxf>
          </x14:cfRule>
          <x14:cfRule type="containsText" priority="68" stopIfTrue="1" operator="containsText" text="En ejecución" id="{29169C52-AF35-486B-92AD-7B4E2D56D48A}">
            <xm:f>NOT(ISERROR(SEARCH("En ejecución",'GTH-13'!W53)))</xm:f>
            <x14:dxf>
              <font>
                <b/>
                <i val="0"/>
              </font>
              <fill>
                <patternFill>
                  <bgColor rgb="FFFFFF00"/>
                </patternFill>
              </fill>
            </x14:dxf>
          </x14:cfRule>
          <x14:cfRule type="containsText" priority="69" stopIfTrue="1" operator="containsText" text="Vencida" id="{9F18E53D-50F0-44E5-B4CE-FB8ADC30C9BB}">
            <xm:f>NOT(ISERROR(SEARCH("Vencida",'GTH-13'!W53)))</xm:f>
            <x14:dxf>
              <font>
                <b/>
                <i val="0"/>
              </font>
              <fill>
                <patternFill>
                  <bgColor rgb="FFFF0000"/>
                </patternFill>
              </fill>
            </x14:dxf>
          </x14:cfRule>
          <xm:sqref>T59:T60</xm:sqref>
        </x14:conditionalFormatting>
        <x14:conditionalFormatting xmlns:xm="http://schemas.microsoft.com/office/excel/2006/main">
          <x14:cfRule type="containsText" priority="61" stopIfTrue="1" operator="containsText" text="Cerrada" id="{14444EBC-FE5F-442C-B15C-A6761DB350F5}">
            <xm:f>NOT(ISERROR(SEARCH("Cerrada",'GF-14'!W57)))</xm:f>
            <x14:dxf>
              <font>
                <b/>
                <i val="0"/>
              </font>
              <fill>
                <patternFill>
                  <bgColor rgb="FF00B050"/>
                </patternFill>
              </fill>
            </x14:dxf>
          </x14:cfRule>
          <x14:cfRule type="containsText" priority="62" stopIfTrue="1" operator="containsText" text="En ejecución" id="{82CD5ECD-16EB-4FA0-9177-5F67F4FCA9B6}">
            <xm:f>NOT(ISERROR(SEARCH("En ejecución",'GF-14'!W57)))</xm:f>
            <x14:dxf>
              <font>
                <b/>
                <i val="0"/>
              </font>
              <fill>
                <patternFill>
                  <bgColor rgb="FFFFFF00"/>
                </patternFill>
              </fill>
            </x14:dxf>
          </x14:cfRule>
          <x14:cfRule type="containsText" priority="63" stopIfTrue="1" operator="containsText" text="Vencida" id="{94D697D9-CC7F-4EC5-ACC0-EA7C28750FDB}">
            <xm:f>NOT(ISERROR(SEARCH("Vencida",'GF-14'!W57)))</xm:f>
            <x14:dxf>
              <font>
                <b/>
                <i val="0"/>
              </font>
              <fill>
                <patternFill>
                  <bgColor rgb="FFFF0000"/>
                </patternFill>
              </fill>
            </x14:dxf>
          </x14:cfRule>
          <xm:sqref>W68:W83</xm:sqref>
        </x14:conditionalFormatting>
        <x14:conditionalFormatting xmlns:xm="http://schemas.microsoft.com/office/excel/2006/main">
          <x14:cfRule type="containsText" priority="670" stopIfTrue="1" operator="containsText" text="Cerrada" id="{14444EBC-FE5F-442C-B15C-A6761DB350F5}">
            <xm:f>NOT(ISERROR(SEARCH("Cerrada",'GF-14'!W50)))</xm:f>
            <x14:dxf>
              <font>
                <b/>
                <i val="0"/>
              </font>
              <fill>
                <patternFill>
                  <bgColor rgb="FF00B050"/>
                </patternFill>
              </fill>
            </x14:dxf>
          </x14:cfRule>
          <x14:cfRule type="containsText" priority="671" stopIfTrue="1" operator="containsText" text="En ejecución" id="{82CD5ECD-16EB-4FA0-9177-5F67F4FCA9B6}">
            <xm:f>NOT(ISERROR(SEARCH("En ejecución",'GF-14'!W50)))</xm:f>
            <x14:dxf>
              <font>
                <b/>
                <i val="0"/>
              </font>
              <fill>
                <patternFill>
                  <bgColor rgb="FFFFFF00"/>
                </patternFill>
              </fill>
            </x14:dxf>
          </x14:cfRule>
          <x14:cfRule type="containsText" priority="672" stopIfTrue="1" operator="containsText" text="Vencida" id="{94D697D9-CC7F-4EC5-ACC0-EA7C28750FDB}">
            <xm:f>NOT(ISERROR(SEARCH("Vencida",'GF-14'!W50)))</xm:f>
            <x14:dxf>
              <font>
                <b/>
                <i val="0"/>
              </font>
              <fill>
                <patternFill>
                  <bgColor rgb="FFFF0000"/>
                </patternFill>
              </fill>
            </x14:dxf>
          </x14:cfRule>
          <xm:sqref>T61:T67</xm:sqref>
        </x14:conditionalFormatting>
        <x14:conditionalFormatting xmlns:xm="http://schemas.microsoft.com/office/excel/2006/main">
          <x14:cfRule type="containsText" priority="58" stopIfTrue="1" operator="containsText" text="Cerrada" id="{B6452DB4-0F2D-47AE-8259-FBF51FB91C4A}">
            <xm:f>NOT(ISERROR(SEARCH("Cerrada",'MIC-03'!W91)))</xm:f>
            <x14:dxf>
              <font>
                <b/>
                <i val="0"/>
              </font>
              <fill>
                <patternFill>
                  <bgColor rgb="FF00B050"/>
                </patternFill>
              </fill>
            </x14:dxf>
          </x14:cfRule>
          <x14:cfRule type="containsText" priority="59" stopIfTrue="1" operator="containsText" text="En ejecución" id="{2AD5864A-6AA2-4D96-AF83-815A2E458ECE}">
            <xm:f>NOT(ISERROR(SEARCH("En ejecución",'MIC-03'!W91)))</xm:f>
            <x14:dxf>
              <font>
                <b/>
                <i val="0"/>
              </font>
              <fill>
                <patternFill>
                  <bgColor rgb="FFFFFF00"/>
                </patternFill>
              </fill>
            </x14:dxf>
          </x14:cfRule>
          <x14:cfRule type="containsText" priority="60"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37" stopIfTrue="1" operator="containsText" text="Cerrada" id="{F17C5B01-AF17-411F-B70E-55536BCE3FF8}">
            <xm:f>NOT(ISERROR(SEARCH("Cerrada",'GT-12'!#REF!)))</xm:f>
            <x14:dxf>
              <font>
                <b/>
                <i val="0"/>
              </font>
              <fill>
                <patternFill>
                  <bgColor rgb="FF00B050"/>
                </patternFill>
              </fill>
            </x14:dxf>
          </x14:cfRule>
          <x14:cfRule type="containsText" priority="38" stopIfTrue="1" operator="containsText" text="En ejecución" id="{0C6667FA-C278-40B2-9879-16345AE4ED17}">
            <xm:f>NOT(ISERROR(SEARCH("En ejecución",'GT-12'!#REF!)))</xm:f>
            <x14:dxf>
              <font>
                <b/>
                <i val="0"/>
              </font>
              <fill>
                <patternFill>
                  <bgColor rgb="FFFFFF00"/>
                </patternFill>
              </fill>
            </x14:dxf>
          </x14:cfRule>
          <x14:cfRule type="containsText" priority="39"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40" stopIfTrue="1" operator="containsText" text="Cerrada" id="{DABD7C9C-D590-4141-A5B8-B94E4AAB29F8}">
            <xm:f>NOT(ISERROR(SEARCH("Cerrada",'GT-12'!#REF!)))</xm:f>
            <x14:dxf>
              <font>
                <b/>
                <i val="0"/>
              </font>
              <fill>
                <patternFill>
                  <bgColor rgb="FF00B050"/>
                </patternFill>
              </fill>
            </x14:dxf>
          </x14:cfRule>
          <x14:cfRule type="containsText" priority="41" stopIfTrue="1" operator="containsText" text="En ejecución" id="{D628FF48-FD0F-4198-B98C-DDC8CE59F137}">
            <xm:f>NOT(ISERROR(SEARCH("En ejecución",'GT-12'!#REF!)))</xm:f>
            <x14:dxf>
              <font>
                <b/>
                <i val="0"/>
              </font>
              <fill>
                <patternFill>
                  <bgColor rgb="FFFFFF00"/>
                </patternFill>
              </fill>
            </x14:dxf>
          </x14:cfRule>
          <x14:cfRule type="containsText" priority="42"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43" stopIfTrue="1" operator="containsText" text="Cerrada" id="{C75A3D75-F5AF-408F-B342-7F0508F2145E}">
            <xm:f>NOT(ISERROR(SEARCH("Cerrada",'GT-12'!#REF!)))</xm:f>
            <x14:dxf>
              <font>
                <b/>
                <i val="0"/>
              </font>
              <fill>
                <patternFill>
                  <bgColor rgb="FF00B050"/>
                </patternFill>
              </fill>
            </x14:dxf>
          </x14:cfRule>
          <x14:cfRule type="containsText" priority="44" stopIfTrue="1" operator="containsText" text="En ejecución" id="{440A7D92-CCF2-4146-94CA-62BD0337E552}">
            <xm:f>NOT(ISERROR(SEARCH("En ejecución",'GT-12'!#REF!)))</xm:f>
            <x14:dxf>
              <font>
                <b/>
                <i val="0"/>
              </font>
              <fill>
                <patternFill>
                  <bgColor rgb="FFFFFF00"/>
                </patternFill>
              </fill>
            </x14:dxf>
          </x14:cfRule>
          <x14:cfRule type="containsText" priority="45"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46" stopIfTrue="1" operator="containsText" text="Cerrada" id="{C7F73668-5414-4E4E-986F-B696BD1435E4}">
            <xm:f>NOT(ISERROR(SEARCH("Cerrada",'GT-12'!#REF!)))</xm:f>
            <x14:dxf>
              <font>
                <b/>
                <i val="0"/>
              </font>
              <fill>
                <patternFill>
                  <bgColor rgb="FF00B050"/>
                </patternFill>
              </fill>
            </x14:dxf>
          </x14:cfRule>
          <x14:cfRule type="containsText" priority="47" stopIfTrue="1" operator="containsText" text="En ejecución" id="{9737680E-C9C1-46AE-869D-0C862395E30E}">
            <xm:f>NOT(ISERROR(SEARCH("En ejecución",'GT-12'!#REF!)))</xm:f>
            <x14:dxf>
              <font>
                <b/>
                <i val="0"/>
              </font>
              <fill>
                <patternFill>
                  <bgColor rgb="FFFFFF00"/>
                </patternFill>
              </fill>
            </x14:dxf>
          </x14:cfRule>
          <x14:cfRule type="containsText" priority="48"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49" stopIfTrue="1" operator="containsText" text="Cerrada" id="{6BF70FF2-C09C-47C8-AF19-CF6951BE2B8E}">
            <xm:f>NOT(ISERROR(SEARCH("Cerrada",'GT-12'!#REF!)))</xm:f>
            <x14:dxf>
              <font>
                <b/>
                <i val="0"/>
              </font>
              <fill>
                <patternFill>
                  <bgColor rgb="FF00B050"/>
                </patternFill>
              </fill>
            </x14:dxf>
          </x14:cfRule>
          <x14:cfRule type="containsText" priority="50" stopIfTrue="1" operator="containsText" text="En ejecución" id="{3FB4B808-2CE2-40D1-9A32-FD0C1D9F2EED}">
            <xm:f>NOT(ISERROR(SEARCH("En ejecución",'GT-12'!#REF!)))</xm:f>
            <x14:dxf>
              <font>
                <b/>
                <i val="0"/>
              </font>
              <fill>
                <patternFill>
                  <bgColor rgb="FFFFFF00"/>
                </patternFill>
              </fill>
            </x14:dxf>
          </x14:cfRule>
          <x14:cfRule type="containsText" priority="51"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52" stopIfTrue="1" operator="containsText" text="Cerrada" id="{0CA0AC3D-05DD-4335-88CF-1C51B6100164}">
            <xm:f>NOT(ISERROR(SEARCH("Cerrada",'GT-12'!#REF!)))</xm:f>
            <x14:dxf>
              <font>
                <b/>
                <i val="0"/>
              </font>
              <fill>
                <patternFill>
                  <bgColor rgb="FF00B050"/>
                </patternFill>
              </fill>
            </x14:dxf>
          </x14:cfRule>
          <x14:cfRule type="containsText" priority="53" stopIfTrue="1" operator="containsText" text="En ejecución" id="{4081937E-AB74-4D72-A3D2-1BA61776ED34}">
            <xm:f>NOT(ISERROR(SEARCH("En ejecución",'GT-12'!#REF!)))</xm:f>
            <x14:dxf>
              <font>
                <b/>
                <i val="0"/>
              </font>
              <fill>
                <patternFill>
                  <bgColor rgb="FFFFFF00"/>
                </patternFill>
              </fill>
            </x14:dxf>
          </x14:cfRule>
          <x14:cfRule type="containsText" priority="54"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55" stopIfTrue="1" operator="containsText" text="Cerrada" id="{AB77CF87-D56B-40A5-A7FF-551C6B589F7F}">
            <xm:f>NOT(ISERROR(SEARCH("Cerrada",'GT-12'!#REF!)))</xm:f>
            <x14:dxf>
              <font>
                <b/>
                <i val="0"/>
              </font>
              <fill>
                <patternFill>
                  <bgColor rgb="FF00B050"/>
                </patternFill>
              </fill>
            </x14:dxf>
          </x14:cfRule>
          <x14:cfRule type="containsText" priority="56" stopIfTrue="1" operator="containsText" text="En ejecución" id="{3C1D0583-60CF-48B8-AE3D-4358E260E1FC}">
            <xm:f>NOT(ISERROR(SEARCH("En ejecución",'GT-12'!#REF!)))</xm:f>
            <x14:dxf>
              <font>
                <b/>
                <i val="0"/>
              </font>
              <fill>
                <patternFill>
                  <bgColor rgb="FFFFFF00"/>
                </patternFill>
              </fill>
            </x14:dxf>
          </x14:cfRule>
          <x14:cfRule type="containsText" priority="57"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685" stopIfTrue="1" operator="containsText" text="Cerrada" id="{011C220C-1753-410D-8C7E-42573B5E9475}">
            <xm:f>NOT(ISERROR(SEARCH("Cerrada",'AC-10'!W32)))</xm:f>
            <x14:dxf>
              <font>
                <b/>
                <i val="0"/>
              </font>
              <fill>
                <patternFill>
                  <bgColor rgb="FF00B050"/>
                </patternFill>
              </fill>
            </x14:dxf>
          </x14:cfRule>
          <x14:cfRule type="containsText" priority="686" stopIfTrue="1" operator="containsText" text="En ejecución" id="{7BC076D5-D6E5-472B-BE66-F56ADC008090}">
            <xm:f>NOT(ISERROR(SEARCH("En ejecución",'AC-10'!W32)))</xm:f>
            <x14:dxf>
              <font>
                <b/>
                <i val="0"/>
              </font>
              <fill>
                <patternFill>
                  <bgColor rgb="FFFFFF00"/>
                </patternFill>
              </fill>
            </x14:dxf>
          </x14:cfRule>
          <x14:cfRule type="containsText" priority="687"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688" stopIfTrue="1" operator="containsText" text="Cerrada" id="{38E2C443-C571-4E80-888C-B31105942B17}">
            <xm:f>NOT(ISERROR(SEARCH("Cerrada",'IDP-04'!W37)))</xm:f>
            <x14:dxf>
              <font>
                <b/>
                <i val="0"/>
              </font>
              <fill>
                <patternFill>
                  <bgColor rgb="FF00B050"/>
                </patternFill>
              </fill>
            </x14:dxf>
          </x14:cfRule>
          <x14:cfRule type="containsText" priority="689" stopIfTrue="1" operator="containsText" text="En ejecución" id="{51E5E6A0-6EB1-4DF3-85F2-09CC29365613}">
            <xm:f>NOT(ISERROR(SEARCH("En ejecución",'IDP-04'!W37)))</xm:f>
            <x14:dxf>
              <font>
                <b/>
                <i val="0"/>
              </font>
              <fill>
                <patternFill>
                  <bgColor rgb="FFFFFF00"/>
                </patternFill>
              </fill>
            </x14:dxf>
          </x14:cfRule>
          <x14:cfRule type="containsText" priority="690"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694" stopIfTrue="1" operator="containsText" text="Cerrada" id="{B27FA0FA-D163-4CBF-B186-99EE3EF59A50}">
            <xm:f>NOT(ISERROR(SEARCH("Cerrada",'GT-12'!U37)))</xm:f>
            <x14:dxf>
              <font>
                <b/>
                <i val="0"/>
              </font>
              <fill>
                <patternFill>
                  <bgColor rgb="FF00B050"/>
                </patternFill>
              </fill>
            </x14:dxf>
          </x14:cfRule>
          <x14:cfRule type="containsText" priority="695" stopIfTrue="1" operator="containsText" text="En ejecución" id="{A413ADF0-320C-41F9-B0A6-DBD4B385E829}">
            <xm:f>NOT(ISERROR(SEARCH("En ejecución",'GT-12'!U37)))</xm:f>
            <x14:dxf>
              <font>
                <b/>
                <i val="0"/>
              </font>
              <fill>
                <patternFill>
                  <bgColor rgb="FFFFFF00"/>
                </patternFill>
              </fill>
            </x14:dxf>
          </x14:cfRule>
          <x14:cfRule type="containsText" priority="696" stopIfTrue="1" operator="containsText" text="Vencida" id="{1DB3BA26-9DB8-48F0-B67F-2404016771A6}">
            <xm:f>NOT(ISERROR(SEARCH("Vencida",'GT-12'!U37)))</xm:f>
            <x14:dxf>
              <font>
                <b/>
                <i val="0"/>
              </font>
              <fill>
                <patternFill>
                  <bgColor rgb="FFFF0000"/>
                </patternFill>
              </fill>
            </x14:dxf>
          </x14:cfRule>
          <xm:sqref>W123:W125</xm:sqref>
        </x14:conditionalFormatting>
        <x14:conditionalFormatting xmlns:xm="http://schemas.microsoft.com/office/excel/2006/main">
          <x14:cfRule type="containsText" priority="697" stopIfTrue="1" operator="containsText" text="Cerrada" id="{F10471CA-6FFE-4BAE-8459-D826216FA603}">
            <xm:f>NOT(ISERROR(SEARCH("Cerrada",'GT-12'!U41)))</xm:f>
            <x14:dxf>
              <font>
                <b/>
                <i val="0"/>
              </font>
              <fill>
                <patternFill>
                  <bgColor rgb="FF00B050"/>
                </patternFill>
              </fill>
            </x14:dxf>
          </x14:cfRule>
          <x14:cfRule type="containsText" priority="698" stopIfTrue="1" operator="containsText" text="En ejecución" id="{1444F9E2-FB96-46C4-B41B-D695C18B1BE6}">
            <xm:f>NOT(ISERROR(SEARCH("En ejecución",'GT-12'!U41)))</xm:f>
            <x14:dxf>
              <font>
                <b/>
                <i val="0"/>
              </font>
              <fill>
                <patternFill>
                  <bgColor rgb="FFFFFF00"/>
                </patternFill>
              </fill>
            </x14:dxf>
          </x14:cfRule>
          <x14:cfRule type="containsText" priority="699" stopIfTrue="1" operator="containsText" text="Vencida" id="{F1F69268-3DE5-4510-864F-73B78E809827}">
            <xm:f>NOT(ISERROR(SEARCH("Vencida",'GT-12'!U41)))</xm:f>
            <x14:dxf>
              <font>
                <b/>
                <i val="0"/>
              </font>
              <fill>
                <patternFill>
                  <bgColor rgb="FFFF0000"/>
                </patternFill>
              </fill>
            </x14:dxf>
          </x14:cfRule>
          <xm:sqref>W126</xm:sqref>
        </x14:conditionalFormatting>
        <x14:conditionalFormatting xmlns:xm="http://schemas.microsoft.com/office/excel/2006/main">
          <x14:cfRule type="containsText" priority="700" stopIfTrue="1" operator="containsText" text="Cerrada" id="{03E2CEC6-9AB3-4187-AC67-0AD2749E20EB}">
            <xm:f>NOT(ISERROR(SEARCH("Cerrada",'GT-12'!U44)))</xm:f>
            <x14:dxf>
              <font>
                <b/>
                <i val="0"/>
              </font>
              <fill>
                <patternFill>
                  <bgColor rgb="FF00B050"/>
                </patternFill>
              </fill>
            </x14:dxf>
          </x14:cfRule>
          <x14:cfRule type="containsText" priority="701" stopIfTrue="1" operator="containsText" text="En ejecución" id="{B3688E80-D4DD-4072-ACDF-5D19296AA93D}">
            <xm:f>NOT(ISERROR(SEARCH("En ejecución",'GT-12'!U44)))</xm:f>
            <x14:dxf>
              <font>
                <b/>
                <i val="0"/>
              </font>
              <fill>
                <patternFill>
                  <bgColor rgb="FFFFFF00"/>
                </patternFill>
              </fill>
            </x14:dxf>
          </x14:cfRule>
          <x14:cfRule type="containsText" priority="702" stopIfTrue="1" operator="containsText" text="Vencida" id="{67710A21-7EEE-4473-A7AC-2E0526FDDD38}">
            <xm:f>NOT(ISERROR(SEARCH("Vencida",'GT-12'!U44)))</xm:f>
            <x14:dxf>
              <font>
                <b/>
                <i val="0"/>
              </font>
              <fill>
                <patternFill>
                  <bgColor rgb="FFFF0000"/>
                </patternFill>
              </fill>
            </x14:dxf>
          </x14:cfRule>
          <xm:sqref>W127</xm:sqref>
        </x14:conditionalFormatting>
        <x14:conditionalFormatting xmlns:xm="http://schemas.microsoft.com/office/excel/2006/main">
          <x14:cfRule type="containsText" priority="703" stopIfTrue="1" operator="containsText" text="Cerrada" id="{CD438462-1288-4CE9-B741-A4742550DD29}">
            <xm:f>NOT(ISERROR(SEARCH("Cerrada",'GTH-13'!W60)))</xm:f>
            <x14:dxf>
              <font>
                <b/>
                <i val="0"/>
              </font>
              <fill>
                <patternFill>
                  <bgColor rgb="FF00B050"/>
                </patternFill>
              </fill>
            </x14:dxf>
          </x14:cfRule>
          <x14:cfRule type="containsText" priority="704" stopIfTrue="1" operator="containsText" text="En ejecución" id="{0FA71F7C-EF62-48EA-9D62-00196BCB1C38}">
            <xm:f>NOT(ISERROR(SEARCH("En ejecución",'GTH-13'!W60)))</xm:f>
            <x14:dxf>
              <font>
                <b/>
                <i val="0"/>
              </font>
              <fill>
                <patternFill>
                  <bgColor rgb="FFFFFF00"/>
                </patternFill>
              </fill>
            </x14:dxf>
          </x14:cfRule>
          <x14:cfRule type="containsText" priority="705" stopIfTrue="1" operator="containsText" text="Vencida" id="{9A95AB2C-68D3-4658-A6AB-B3C64B833602}">
            <xm:f>NOT(ISERROR(SEARCH("Vencida",'GTH-13'!W60)))</xm:f>
            <x14:dxf>
              <font>
                <b/>
                <i val="0"/>
              </font>
              <fill>
                <patternFill>
                  <bgColor rgb="FFFF0000"/>
                </patternFill>
              </fill>
            </x14:dxf>
          </x14:cfRule>
          <xm:sqref>W128:W130</xm:sqref>
        </x14:conditionalFormatting>
        <x14:conditionalFormatting xmlns:xm="http://schemas.microsoft.com/office/excel/2006/main">
          <x14:cfRule type="containsText" priority="706" stopIfTrue="1" operator="containsText" text="Cerrada" id="{CD8AAF02-6C07-46C7-814C-ADF05D8A5A24}">
            <xm:f>NOT(ISERROR(SEARCH("Cerrada",'MIC-03'!W76)))</xm:f>
            <x14:dxf>
              <font>
                <b/>
                <i val="0"/>
              </font>
              <fill>
                <patternFill>
                  <bgColor rgb="FF00B050"/>
                </patternFill>
              </fill>
            </x14:dxf>
          </x14:cfRule>
          <x14:cfRule type="containsText" priority="707" stopIfTrue="1" operator="containsText" text="En ejecución" id="{7E756C2F-6FC1-4882-BDDE-9C94DBA6BD67}">
            <xm:f>NOT(ISERROR(SEARCH("En ejecución",'MIC-03'!W76)))</xm:f>
            <x14:dxf>
              <font>
                <b/>
                <i val="0"/>
              </font>
              <fill>
                <patternFill>
                  <bgColor rgb="FFFFFF00"/>
                </patternFill>
              </fill>
            </x14:dxf>
          </x14:cfRule>
          <x14:cfRule type="containsText" priority="708"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27" stopIfTrue="1" operator="containsText" text="Cerrada" id="{AF77D9D2-AE90-4F5A-8E28-5E14F9DFB46A}">
            <xm:f>NOT(ISERROR(SEARCH("Cerrada",'GT-12'!#REF!)))</xm:f>
            <x14:dxf>
              <font>
                <b/>
                <i val="0"/>
              </font>
              <fill>
                <patternFill>
                  <bgColor rgb="FF00B050"/>
                </patternFill>
              </fill>
            </x14:dxf>
          </x14:cfRule>
          <x14:cfRule type="containsText" priority="728" stopIfTrue="1" operator="containsText" text="En ejecución" id="{C5C6D08B-9BA3-467B-A24A-E03422841D1E}">
            <xm:f>NOT(ISERROR(SEARCH("En ejecución",'GT-12'!#REF!)))</xm:f>
            <x14:dxf>
              <font>
                <b/>
                <i val="0"/>
              </font>
              <fill>
                <patternFill>
                  <bgColor rgb="FFFFFF00"/>
                </patternFill>
              </fill>
            </x14:dxf>
          </x14:cfRule>
          <x14:cfRule type="containsText" priority="729"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50" customWidth="1"/>
    <col min="2" max="2" width="14.85546875" style="450" customWidth="1"/>
    <col min="3" max="3" width="17.5703125" style="450" customWidth="1"/>
    <col min="4" max="4" width="21.5703125" style="450" customWidth="1"/>
    <col min="5" max="5" width="52.28515625" style="450" customWidth="1"/>
    <col min="6" max="6" width="24.140625" style="450" customWidth="1"/>
    <col min="7" max="7" width="26.5703125" style="450" customWidth="1"/>
    <col min="8" max="8" width="25.85546875" style="450" customWidth="1"/>
    <col min="9" max="9" width="14" style="450" customWidth="1"/>
    <col min="10" max="10" width="23" style="450" customWidth="1"/>
    <col min="11" max="11" width="18.5703125" style="450" customWidth="1"/>
    <col min="12" max="12" width="20" style="450" customWidth="1"/>
    <col min="13" max="13" width="18.28515625" style="450" customWidth="1"/>
    <col min="14" max="15" width="18" style="450" customWidth="1"/>
    <col min="16" max="16" width="26.28515625" style="450" customWidth="1"/>
    <col min="17" max="17" width="24.85546875" style="450" customWidth="1"/>
    <col min="18" max="18" width="19.42578125" style="450" customWidth="1"/>
    <col min="19" max="19" width="36" style="450" customWidth="1"/>
    <col min="20" max="20" width="76" style="450" customWidth="1"/>
    <col min="21" max="21" width="40.140625" style="450" customWidth="1"/>
    <col min="22" max="22" width="18.42578125" style="450" customWidth="1"/>
    <col min="23" max="23" width="19.42578125" style="450" customWidth="1"/>
    <col min="24" max="24" width="33.7109375" style="450" customWidth="1"/>
    <col min="25" max="25" width="31.140625" style="443" customWidth="1"/>
    <col min="26" max="26" width="14.42578125" style="443" customWidth="1"/>
    <col min="27" max="28" width="11" style="443" customWidth="1"/>
    <col min="29" max="16384" width="14.42578125" style="443"/>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781"/>
      <c r="C17" s="782"/>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83"/>
      <c r="B18" s="784"/>
      <c r="C18" s="785"/>
      <c r="D18" s="722"/>
      <c r="E18" s="723"/>
      <c r="F18" s="723"/>
      <c r="G18" s="723"/>
      <c r="H18" s="723"/>
      <c r="I18" s="723"/>
      <c r="J18" s="723"/>
      <c r="K18" s="723"/>
      <c r="L18" s="723"/>
      <c r="M18" s="723"/>
      <c r="N18" s="723"/>
      <c r="O18" s="723"/>
      <c r="P18" s="723"/>
      <c r="Q18" s="723"/>
      <c r="R18" s="723"/>
      <c r="S18" s="723"/>
      <c r="T18" s="723"/>
      <c r="U18" s="723"/>
      <c r="V18" s="723"/>
      <c r="W18" s="724"/>
      <c r="X18" s="141" t="s">
        <v>160</v>
      </c>
      <c r="Z18" s="1"/>
    </row>
    <row r="19" spans="1:27" ht="27.75" customHeight="1" x14ac:dyDescent="0.25">
      <c r="A19" s="783"/>
      <c r="B19" s="784"/>
      <c r="C19" s="785"/>
      <c r="D19" s="722"/>
      <c r="E19" s="723"/>
      <c r="F19" s="723"/>
      <c r="G19" s="723"/>
      <c r="H19" s="723"/>
      <c r="I19" s="723"/>
      <c r="J19" s="723"/>
      <c r="K19" s="723"/>
      <c r="L19" s="723"/>
      <c r="M19" s="723"/>
      <c r="N19" s="723"/>
      <c r="O19" s="723"/>
      <c r="P19" s="723"/>
      <c r="Q19" s="723"/>
      <c r="R19" s="723"/>
      <c r="S19" s="723"/>
      <c r="T19" s="723"/>
      <c r="U19" s="723"/>
      <c r="V19" s="723"/>
      <c r="W19" s="724"/>
      <c r="X19" s="142" t="s">
        <v>161</v>
      </c>
      <c r="Z19" s="1"/>
    </row>
    <row r="20" spans="1:27" ht="27.75" customHeight="1" thickBot="1" x14ac:dyDescent="0.3">
      <c r="A20" s="786"/>
      <c r="B20" s="787"/>
      <c r="C20" s="78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s="515" customFormat="1" ht="45" customHeight="1" thickBot="1" x14ac:dyDescent="0.3">
      <c r="A21" s="524" t="s">
        <v>931</v>
      </c>
      <c r="B21" s="517"/>
      <c r="C21" s="517"/>
      <c r="D21" s="516"/>
      <c r="E21" s="516"/>
      <c r="F21" s="516"/>
      <c r="G21" s="516"/>
      <c r="H21" s="516"/>
      <c r="I21" s="516"/>
      <c r="J21" s="516"/>
      <c r="K21" s="516"/>
      <c r="L21" s="516"/>
      <c r="M21" s="516"/>
      <c r="N21" s="516"/>
      <c r="O21" s="516"/>
      <c r="P21" s="516"/>
      <c r="Q21" s="516"/>
      <c r="R21" s="516"/>
      <c r="S21" s="516"/>
      <c r="T21" s="516"/>
      <c r="U21" s="516"/>
      <c r="V21" s="516"/>
      <c r="W21" s="516"/>
      <c r="X21" s="525"/>
      <c r="Z21" s="1"/>
    </row>
    <row r="22" spans="1:27" s="73" customFormat="1" ht="45" customHeight="1" thickBot="1" x14ac:dyDescent="0.25">
      <c r="A22" s="772" t="s">
        <v>73</v>
      </c>
      <c r="B22" s="773"/>
      <c r="C22" s="773"/>
      <c r="D22" s="773"/>
      <c r="E22" s="773"/>
      <c r="F22" s="773"/>
      <c r="G22" s="774"/>
      <c r="H22" s="775" t="s">
        <v>74</v>
      </c>
      <c r="I22" s="776"/>
      <c r="J22" s="776"/>
      <c r="K22" s="776"/>
      <c r="L22" s="776"/>
      <c r="M22" s="776"/>
      <c r="N22" s="777"/>
      <c r="O22" s="778" t="s">
        <v>75</v>
      </c>
      <c r="P22" s="779"/>
      <c r="Q22" s="779"/>
      <c r="R22" s="779"/>
      <c r="S22" s="780"/>
      <c r="T22" s="789" t="s">
        <v>141</v>
      </c>
      <c r="U22" s="790"/>
      <c r="V22" s="790"/>
      <c r="W22" s="790"/>
      <c r="X22" s="791"/>
      <c r="Y22" s="75"/>
      <c r="Z22" s="76"/>
      <c r="AA22" s="77"/>
    </row>
    <row r="23" spans="1:27" ht="63" customHeight="1" thickBot="1" x14ac:dyDescent="0.3">
      <c r="A23" s="150" t="s">
        <v>147</v>
      </c>
      <c r="B23" s="151" t="s">
        <v>3</v>
      </c>
      <c r="C23" s="151" t="s">
        <v>77</v>
      </c>
      <c r="D23" s="151" t="s">
        <v>133</v>
      </c>
      <c r="E23" s="151" t="s">
        <v>134</v>
      </c>
      <c r="F23" s="151" t="s">
        <v>135</v>
      </c>
      <c r="G23" s="152" t="s">
        <v>136</v>
      </c>
      <c r="H23" s="153" t="s">
        <v>139</v>
      </c>
      <c r="I23" s="151" t="s">
        <v>5</v>
      </c>
      <c r="J23" s="151" t="s">
        <v>78</v>
      </c>
      <c r="K23" s="154" t="s">
        <v>79</v>
      </c>
      <c r="L23" s="154" t="s">
        <v>81</v>
      </c>
      <c r="M23" s="154" t="s">
        <v>82</v>
      </c>
      <c r="N23" s="155" t="s">
        <v>83</v>
      </c>
      <c r="O23" s="769" t="s">
        <v>84</v>
      </c>
      <c r="P23" s="770"/>
      <c r="Q23" s="770"/>
      <c r="R23" s="771"/>
      <c r="S23" s="155" t="s">
        <v>85</v>
      </c>
      <c r="T23" s="156" t="s">
        <v>84</v>
      </c>
      <c r="U23" s="154" t="s">
        <v>85</v>
      </c>
      <c r="V23" s="154" t="s">
        <v>158</v>
      </c>
      <c r="W23" s="154" t="s">
        <v>86</v>
      </c>
      <c r="X23" s="155"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26"/>
    <col min="2" max="3" width="26.7109375" style="326" customWidth="1"/>
    <col min="4" max="4" width="15" style="326" customWidth="1"/>
    <col min="5" max="6" width="11.5703125" style="326" customWidth="1"/>
    <col min="7" max="7" width="9.7109375" style="326" customWidth="1"/>
    <col min="8" max="8" width="7.28515625" style="327" customWidth="1"/>
    <col min="9" max="10" width="16.42578125" style="326" customWidth="1"/>
    <col min="11" max="11" width="13" style="326" customWidth="1"/>
    <col min="12" max="15" width="11.42578125" style="326"/>
    <col min="16" max="16" width="14.42578125" style="326" customWidth="1"/>
    <col min="17" max="17" width="14.7109375" style="326" customWidth="1"/>
    <col min="18" max="18" width="16.5703125" style="326" customWidth="1"/>
    <col min="19" max="19" width="11.42578125" style="326"/>
    <col min="20" max="20" width="14.42578125" style="326" customWidth="1"/>
    <col min="21" max="16384" width="11.42578125" style="326"/>
  </cols>
  <sheetData>
    <row r="1" spans="2:21" x14ac:dyDescent="0.25">
      <c r="I1" s="326" t="s">
        <v>655</v>
      </c>
    </row>
    <row r="2" spans="2:21" ht="15.75" thickBot="1" x14ac:dyDescent="0.3">
      <c r="I2" s="326" t="s">
        <v>656</v>
      </c>
      <c r="J2" s="326">
        <v>25</v>
      </c>
    </row>
    <row r="3" spans="2:21" ht="30" x14ac:dyDescent="0.25">
      <c r="B3" s="328" t="s">
        <v>61</v>
      </c>
      <c r="C3" s="360"/>
      <c r="D3" s="329">
        <v>31</v>
      </c>
      <c r="E3" s="330">
        <v>1</v>
      </c>
      <c r="I3" s="326" t="s">
        <v>657</v>
      </c>
      <c r="J3" s="326">
        <v>26</v>
      </c>
    </row>
    <row r="4" spans="2:21" x14ac:dyDescent="0.25">
      <c r="B4" s="331" t="s">
        <v>145</v>
      </c>
      <c r="C4" s="361"/>
      <c r="D4" s="332">
        <v>0</v>
      </c>
      <c r="E4" s="333">
        <f>+D4/$D$3</f>
        <v>0</v>
      </c>
      <c r="I4" s="326" t="s">
        <v>151</v>
      </c>
      <c r="J4" s="326">
        <v>0</v>
      </c>
    </row>
    <row r="5" spans="2:21" x14ac:dyDescent="0.25">
      <c r="B5" s="331" t="s">
        <v>146</v>
      </c>
      <c r="C5" s="361"/>
      <c r="D5" s="332">
        <v>23</v>
      </c>
      <c r="E5" s="333">
        <f>+D5/$D$3</f>
        <v>0.74193548387096775</v>
      </c>
      <c r="I5" s="326" t="s">
        <v>658</v>
      </c>
      <c r="J5" s="326">
        <v>20</v>
      </c>
    </row>
    <row r="6" spans="2:21" ht="15.75" thickBot="1" x14ac:dyDescent="0.3">
      <c r="B6" s="334" t="s">
        <v>153</v>
      </c>
      <c r="C6" s="362"/>
      <c r="D6" s="335">
        <v>8</v>
      </c>
      <c r="E6" s="336">
        <f>+D6/$D$3</f>
        <v>0.25806451612903225</v>
      </c>
      <c r="I6" s="326" t="s">
        <v>150</v>
      </c>
      <c r="J6" s="326">
        <v>6</v>
      </c>
    </row>
    <row r="8" spans="2:21" ht="15.75" thickBot="1" x14ac:dyDescent="0.3">
      <c r="I8" s="326" t="s">
        <v>637</v>
      </c>
      <c r="P8" s="792" t="s">
        <v>638</v>
      </c>
      <c r="Q8" s="792"/>
      <c r="R8" s="792"/>
      <c r="S8" s="792"/>
      <c r="T8" s="792"/>
      <c r="U8" s="792"/>
    </row>
    <row r="9" spans="2:21" s="343" customFormat="1" ht="48" customHeight="1" x14ac:dyDescent="0.25">
      <c r="B9" s="337" t="s">
        <v>1</v>
      </c>
      <c r="C9" s="338" t="s">
        <v>652</v>
      </c>
      <c r="D9" s="338" t="s">
        <v>80</v>
      </c>
      <c r="E9" s="338" t="s">
        <v>151</v>
      </c>
      <c r="F9" s="338" t="s">
        <v>150</v>
      </c>
      <c r="G9" s="339" t="s">
        <v>64</v>
      </c>
      <c r="H9" s="340"/>
      <c r="I9" s="341" t="s">
        <v>1</v>
      </c>
      <c r="J9" s="341" t="s">
        <v>653</v>
      </c>
      <c r="K9" s="341" t="s">
        <v>654</v>
      </c>
      <c r="L9" s="341" t="s">
        <v>639</v>
      </c>
      <c r="M9" s="341" t="s">
        <v>640</v>
      </c>
      <c r="N9" s="341" t="s">
        <v>641</v>
      </c>
      <c r="O9" s="340"/>
      <c r="P9" s="342" t="s">
        <v>642</v>
      </c>
      <c r="Q9" s="342" t="s">
        <v>643</v>
      </c>
      <c r="R9" s="342" t="s">
        <v>644</v>
      </c>
      <c r="S9" s="342" t="s">
        <v>639</v>
      </c>
      <c r="T9" s="342" t="s">
        <v>143</v>
      </c>
      <c r="U9" s="342" t="s">
        <v>651</v>
      </c>
    </row>
    <row r="10" spans="2:21" x14ac:dyDescent="0.25">
      <c r="B10" s="346" t="s">
        <v>88</v>
      </c>
      <c r="C10" s="332">
        <v>4</v>
      </c>
      <c r="D10" s="332">
        <v>4</v>
      </c>
      <c r="E10" s="332">
        <v>0</v>
      </c>
      <c r="F10" s="332">
        <v>4</v>
      </c>
      <c r="G10" s="344">
        <v>0</v>
      </c>
      <c r="H10" s="348"/>
      <c r="I10" s="349" t="s">
        <v>645</v>
      </c>
      <c r="J10" s="350">
        <f>+C10+C11+C12</f>
        <v>7</v>
      </c>
      <c r="K10" s="350">
        <f>+D10+D11+D12</f>
        <v>7</v>
      </c>
      <c r="L10" s="350">
        <f>+E10+E11+E12</f>
        <v>0</v>
      </c>
      <c r="M10" s="350">
        <f>+F10+F11+F12</f>
        <v>6</v>
      </c>
      <c r="N10" s="350">
        <f>+G10+G11+G12</f>
        <v>1</v>
      </c>
      <c r="O10" s="351"/>
      <c r="P10" s="352" t="s">
        <v>646</v>
      </c>
      <c r="Q10" s="353">
        <v>28</v>
      </c>
      <c r="R10" s="353">
        <v>31</v>
      </c>
      <c r="S10" s="352">
        <v>0</v>
      </c>
      <c r="T10" s="352">
        <v>23</v>
      </c>
      <c r="U10" s="352">
        <v>8</v>
      </c>
    </row>
    <row r="11" spans="2:21" x14ac:dyDescent="0.25">
      <c r="B11" s="346" t="s">
        <v>90</v>
      </c>
      <c r="C11" s="332">
        <v>1</v>
      </c>
      <c r="D11" s="332">
        <v>1</v>
      </c>
      <c r="E11" s="332">
        <v>0</v>
      </c>
      <c r="F11" s="332">
        <v>0</v>
      </c>
      <c r="G11" s="347">
        <v>1</v>
      </c>
      <c r="H11" s="348"/>
      <c r="I11" s="349" t="s">
        <v>647</v>
      </c>
      <c r="J11" s="350">
        <f>+C13</f>
        <v>6</v>
      </c>
      <c r="K11" s="350">
        <f>+D13</f>
        <v>6</v>
      </c>
      <c r="L11" s="350">
        <f>+E13</f>
        <v>0</v>
      </c>
      <c r="M11" s="350">
        <f>+F13</f>
        <v>6</v>
      </c>
      <c r="N11" s="350">
        <f>+G13</f>
        <v>0</v>
      </c>
      <c r="O11" s="351"/>
      <c r="P11" s="352" t="s">
        <v>648</v>
      </c>
      <c r="Q11" s="354">
        <v>25</v>
      </c>
      <c r="R11" s="354">
        <v>26</v>
      </c>
      <c r="S11" s="352"/>
      <c r="T11" s="352">
        <v>6</v>
      </c>
      <c r="U11" s="352">
        <v>20</v>
      </c>
    </row>
    <row r="12" spans="2:21" x14ac:dyDescent="0.25">
      <c r="B12" s="346" t="s">
        <v>92</v>
      </c>
      <c r="C12" s="332">
        <v>2</v>
      </c>
      <c r="D12" s="332">
        <v>2</v>
      </c>
      <c r="E12" s="332">
        <v>0</v>
      </c>
      <c r="F12" s="332">
        <v>2</v>
      </c>
      <c r="G12" s="347">
        <v>0</v>
      </c>
      <c r="H12" s="348"/>
      <c r="I12" s="349" t="s">
        <v>649</v>
      </c>
      <c r="J12" s="350">
        <f>+C14+C15+C17+C18+C19+C20+C21</f>
        <v>13</v>
      </c>
      <c r="K12" s="350">
        <f>+D14+D15+D17+D18+D19+D20+D21</f>
        <v>16</v>
      </c>
      <c r="L12" s="350">
        <f>+E14+E15+E17+E18+E19+E20+E21</f>
        <v>0</v>
      </c>
      <c r="M12" s="350">
        <f>+F14+F15+F17+F18+F19+F20+F21</f>
        <v>10</v>
      </c>
      <c r="N12" s="350">
        <f>+G14+G15+G17+G18+G19+G20+G21</f>
        <v>6</v>
      </c>
      <c r="O12" s="351"/>
      <c r="P12" s="345" t="s">
        <v>71</v>
      </c>
      <c r="Q12" s="345">
        <f>SUM(Q10:Q11)</f>
        <v>53</v>
      </c>
      <c r="R12" s="345">
        <f>SUM(R10:R11)</f>
        <v>57</v>
      </c>
      <c r="S12" s="345">
        <f>SUM(S10:S11)</f>
        <v>0</v>
      </c>
      <c r="T12" s="345">
        <f>SUM(T10:T11)</f>
        <v>29</v>
      </c>
      <c r="U12" s="345">
        <f>SUM(U10:U11)</f>
        <v>28</v>
      </c>
    </row>
    <row r="13" spans="2:21" ht="30" x14ac:dyDescent="0.25">
      <c r="B13" s="355" t="s">
        <v>94</v>
      </c>
      <c r="C13" s="332">
        <v>6</v>
      </c>
      <c r="D13" s="332">
        <v>6</v>
      </c>
      <c r="E13" s="332">
        <v>0</v>
      </c>
      <c r="F13" s="332">
        <v>6</v>
      </c>
      <c r="G13" s="347">
        <v>0</v>
      </c>
      <c r="H13" s="348"/>
      <c r="I13" s="349" t="s">
        <v>650</v>
      </c>
      <c r="J13" s="350">
        <f>+C22+C23</f>
        <v>2</v>
      </c>
      <c r="K13" s="350">
        <f>+D22+D23</f>
        <v>2</v>
      </c>
      <c r="L13" s="350">
        <f>+E22+E23</f>
        <v>0</v>
      </c>
      <c r="M13" s="350">
        <f>+F22+F23</f>
        <v>1</v>
      </c>
      <c r="N13" s="350">
        <f>+G22+G23</f>
        <v>1</v>
      </c>
      <c r="O13" s="351"/>
    </row>
    <row r="14" spans="2:21" x14ac:dyDescent="0.25">
      <c r="B14" s="346" t="s">
        <v>96</v>
      </c>
      <c r="C14" s="332">
        <v>2</v>
      </c>
      <c r="D14" s="332">
        <v>3</v>
      </c>
      <c r="E14" s="332">
        <v>0</v>
      </c>
      <c r="F14" s="332">
        <v>2</v>
      </c>
      <c r="G14" s="347">
        <v>1</v>
      </c>
      <c r="H14" s="348"/>
      <c r="I14" s="345" t="s">
        <v>71</v>
      </c>
      <c r="J14" s="350">
        <f>SUM(J10:J13)</f>
        <v>28</v>
      </c>
      <c r="K14" s="350">
        <f>SUM(K10:K13)</f>
        <v>31</v>
      </c>
      <c r="L14" s="350">
        <f>SUM(L10:L13)</f>
        <v>0</v>
      </c>
      <c r="M14" s="350">
        <f>SUM(M10:M13)</f>
        <v>23</v>
      </c>
      <c r="N14" s="350">
        <f>SUM(N10:N13)</f>
        <v>8</v>
      </c>
      <c r="O14" s="351"/>
    </row>
    <row r="15" spans="2:21" x14ac:dyDescent="0.25">
      <c r="B15" s="346" t="s">
        <v>98</v>
      </c>
      <c r="C15" s="332">
        <v>0</v>
      </c>
      <c r="D15" s="332">
        <v>0</v>
      </c>
      <c r="E15" s="332">
        <v>0</v>
      </c>
      <c r="F15" s="332">
        <v>0</v>
      </c>
      <c r="G15" s="347">
        <v>0</v>
      </c>
      <c r="H15" s="348"/>
      <c r="K15" s="356"/>
      <c r="L15" s="356"/>
      <c r="M15" s="356"/>
      <c r="N15" s="356"/>
      <c r="O15" s="356"/>
    </row>
    <row r="16" spans="2:21" x14ac:dyDescent="0.25">
      <c r="B16" s="346" t="s">
        <v>100</v>
      </c>
      <c r="C16" s="332">
        <v>0</v>
      </c>
      <c r="D16" s="332">
        <v>0</v>
      </c>
      <c r="E16" s="332">
        <v>0</v>
      </c>
      <c r="F16" s="332">
        <v>0</v>
      </c>
      <c r="G16" s="347">
        <v>0</v>
      </c>
      <c r="H16" s="348"/>
    </row>
    <row r="17" spans="2:15" ht="30" x14ac:dyDescent="0.25">
      <c r="B17" s="355" t="s">
        <v>102</v>
      </c>
      <c r="C17" s="332">
        <v>2</v>
      </c>
      <c r="D17" s="332">
        <v>3</v>
      </c>
      <c r="E17" s="332">
        <v>0</v>
      </c>
      <c r="F17" s="332">
        <v>1</v>
      </c>
      <c r="G17" s="347">
        <v>2</v>
      </c>
      <c r="H17" s="348"/>
    </row>
    <row r="18" spans="2:15" x14ac:dyDescent="0.25">
      <c r="B18" s="346" t="s">
        <v>104</v>
      </c>
      <c r="C18" s="332">
        <v>2</v>
      </c>
      <c r="D18" s="332">
        <v>3</v>
      </c>
      <c r="E18" s="332">
        <v>0</v>
      </c>
      <c r="F18" s="332">
        <v>3</v>
      </c>
      <c r="G18" s="347">
        <v>0</v>
      </c>
      <c r="H18" s="348"/>
    </row>
    <row r="19" spans="2:15" x14ac:dyDescent="0.25">
      <c r="B19" s="346" t="s">
        <v>106</v>
      </c>
      <c r="C19" s="332">
        <v>6</v>
      </c>
      <c r="D19" s="332">
        <v>6</v>
      </c>
      <c r="E19" s="332">
        <v>0</v>
      </c>
      <c r="F19" s="332">
        <v>4</v>
      </c>
      <c r="G19" s="347">
        <v>2</v>
      </c>
      <c r="H19" s="348"/>
    </row>
    <row r="20" spans="2:15" x14ac:dyDescent="0.25">
      <c r="B20" s="346" t="s">
        <v>108</v>
      </c>
      <c r="C20" s="332">
        <v>1</v>
      </c>
      <c r="D20" s="332">
        <v>1</v>
      </c>
      <c r="E20" s="332">
        <v>0</v>
      </c>
      <c r="F20" s="332">
        <v>0</v>
      </c>
      <c r="G20" s="347">
        <v>1</v>
      </c>
      <c r="H20" s="348"/>
    </row>
    <row r="21" spans="2:15" x14ac:dyDescent="0.25">
      <c r="B21" s="346" t="s">
        <v>110</v>
      </c>
      <c r="C21" s="332">
        <v>0</v>
      </c>
      <c r="D21" s="332">
        <v>0</v>
      </c>
      <c r="E21" s="332">
        <v>0</v>
      </c>
      <c r="F21" s="332">
        <v>0</v>
      </c>
      <c r="G21" s="347">
        <v>0</v>
      </c>
      <c r="H21" s="348"/>
    </row>
    <row r="22" spans="2:15" x14ac:dyDescent="0.25">
      <c r="B22" s="346" t="s">
        <v>112</v>
      </c>
      <c r="C22" s="332">
        <v>0</v>
      </c>
      <c r="D22" s="332">
        <v>0</v>
      </c>
      <c r="E22" s="332">
        <v>0</v>
      </c>
      <c r="F22" s="332">
        <v>0</v>
      </c>
      <c r="G22" s="347">
        <v>0</v>
      </c>
      <c r="H22" s="348"/>
    </row>
    <row r="23" spans="2:15" x14ac:dyDescent="0.25">
      <c r="B23" s="346" t="s">
        <v>114</v>
      </c>
      <c r="C23" s="332">
        <v>2</v>
      </c>
      <c r="D23" s="332">
        <v>2</v>
      </c>
      <c r="E23" s="332">
        <v>0</v>
      </c>
      <c r="F23" s="332">
        <v>1</v>
      </c>
      <c r="G23" s="347">
        <v>1</v>
      </c>
      <c r="H23" s="348"/>
    </row>
    <row r="24" spans="2:15" s="359" customFormat="1" ht="15.75" thickBot="1" x14ac:dyDescent="0.3">
      <c r="B24" s="357" t="s">
        <v>71</v>
      </c>
      <c r="C24" s="363">
        <f>SUM(C10:C23)</f>
        <v>28</v>
      </c>
      <c r="D24" s="358">
        <f>SUM(D10:D23)</f>
        <v>31</v>
      </c>
      <c r="E24" s="358">
        <f>SUM(E10:E23)</f>
        <v>0</v>
      </c>
      <c r="F24" s="358">
        <f>SUM(F10:F23)</f>
        <v>23</v>
      </c>
      <c r="G24" s="358">
        <f>SUM(G10:G23)</f>
        <v>8</v>
      </c>
      <c r="H24" s="348"/>
    </row>
    <row r="31" spans="2:15" ht="15.75" thickBot="1" x14ac:dyDescent="0.3"/>
    <row r="32" spans="2:15" ht="30" x14ac:dyDescent="0.25">
      <c r="J32" s="364" t="s">
        <v>1</v>
      </c>
      <c r="K32" s="364" t="s">
        <v>659</v>
      </c>
      <c r="L32" s="364" t="s">
        <v>151</v>
      </c>
      <c r="M32" s="364" t="s">
        <v>150</v>
      </c>
      <c r="N32" s="364" t="s">
        <v>64</v>
      </c>
      <c r="O32" s="364" t="s">
        <v>540</v>
      </c>
    </row>
    <row r="33" spans="10:15" ht="15.75" hidden="1" x14ac:dyDescent="0.25">
      <c r="J33" s="365" t="s">
        <v>87</v>
      </c>
      <c r="K33" s="322">
        <v>4</v>
      </c>
      <c r="L33" s="322">
        <v>0</v>
      </c>
      <c r="M33" s="322">
        <v>4</v>
      </c>
      <c r="N33" s="321">
        <v>0</v>
      </c>
      <c r="O33" s="366">
        <v>0</v>
      </c>
    </row>
    <row r="34" spans="10:15" ht="15.75" hidden="1" x14ac:dyDescent="0.25">
      <c r="J34" s="367" t="s">
        <v>89</v>
      </c>
      <c r="K34" s="320">
        <v>1</v>
      </c>
      <c r="L34" s="320">
        <v>1</v>
      </c>
      <c r="M34" s="320">
        <v>0</v>
      </c>
      <c r="N34" s="323">
        <v>0</v>
      </c>
      <c r="O34" s="368">
        <v>0</v>
      </c>
    </row>
    <row r="35" spans="10:15" ht="15.75" hidden="1" x14ac:dyDescent="0.25">
      <c r="J35" s="367" t="s">
        <v>91</v>
      </c>
      <c r="K35" s="319">
        <v>2</v>
      </c>
      <c r="L35" s="319">
        <v>0</v>
      </c>
      <c r="M35" s="319">
        <v>2</v>
      </c>
      <c r="N35" s="324">
        <v>0</v>
      </c>
      <c r="O35" s="369">
        <v>0</v>
      </c>
    </row>
    <row r="36" spans="10:15" ht="15.75" hidden="1" x14ac:dyDescent="0.25">
      <c r="J36" s="370" t="s">
        <v>93</v>
      </c>
      <c r="K36" s="320">
        <v>6</v>
      </c>
      <c r="L36" s="320">
        <v>0</v>
      </c>
      <c r="M36" s="320">
        <v>6</v>
      </c>
      <c r="N36" s="323">
        <v>0</v>
      </c>
      <c r="O36" s="368">
        <v>0</v>
      </c>
    </row>
    <row r="37" spans="10:15" ht="15.75" hidden="1" x14ac:dyDescent="0.25">
      <c r="J37" s="371" t="s">
        <v>95</v>
      </c>
      <c r="K37" s="320">
        <v>7</v>
      </c>
      <c r="L37" s="320">
        <v>1</v>
      </c>
      <c r="M37" s="320">
        <v>2</v>
      </c>
      <c r="N37" s="323">
        <v>4</v>
      </c>
      <c r="O37" s="368">
        <v>0</v>
      </c>
    </row>
    <row r="38" spans="10:15" ht="15.75" hidden="1" x14ac:dyDescent="0.25">
      <c r="J38" s="371" t="s">
        <v>97</v>
      </c>
      <c r="K38" s="320">
        <v>0</v>
      </c>
      <c r="L38" s="320">
        <v>0</v>
      </c>
      <c r="M38" s="320">
        <v>0</v>
      </c>
      <c r="N38" s="323">
        <v>0</v>
      </c>
      <c r="O38" s="368">
        <v>0</v>
      </c>
    </row>
    <row r="39" spans="10:15" ht="15.75" hidden="1" x14ac:dyDescent="0.25">
      <c r="J39" s="371" t="s">
        <v>99</v>
      </c>
      <c r="K39" s="319">
        <v>0</v>
      </c>
      <c r="L39" s="319">
        <v>0</v>
      </c>
      <c r="M39" s="319">
        <v>0</v>
      </c>
      <c r="N39" s="324">
        <v>0</v>
      </c>
      <c r="O39" s="369">
        <v>0</v>
      </c>
    </row>
    <row r="40" spans="10:15" ht="15.75" hidden="1" x14ac:dyDescent="0.25">
      <c r="J40" s="371" t="s">
        <v>101</v>
      </c>
      <c r="K40" s="319">
        <v>3</v>
      </c>
      <c r="L40" s="319">
        <v>2</v>
      </c>
      <c r="M40" s="319">
        <v>0</v>
      </c>
      <c r="N40" s="324">
        <v>1</v>
      </c>
      <c r="O40" s="369">
        <v>0</v>
      </c>
    </row>
    <row r="41" spans="10:15" ht="15.75" hidden="1" x14ac:dyDescent="0.25">
      <c r="J41" s="371" t="s">
        <v>103</v>
      </c>
      <c r="K41" s="320">
        <v>12</v>
      </c>
      <c r="L41" s="319">
        <v>0</v>
      </c>
      <c r="M41" s="325">
        <v>3</v>
      </c>
      <c r="N41" s="324">
        <v>6</v>
      </c>
      <c r="O41" s="369">
        <v>3</v>
      </c>
    </row>
    <row r="42" spans="10:15" ht="15.75" hidden="1" x14ac:dyDescent="0.25">
      <c r="J42" s="371" t="s">
        <v>105</v>
      </c>
      <c r="K42" s="320">
        <v>6</v>
      </c>
      <c r="L42" s="319">
        <v>0</v>
      </c>
      <c r="M42" s="319">
        <v>6</v>
      </c>
      <c r="N42" s="324">
        <v>0</v>
      </c>
      <c r="O42" s="369"/>
    </row>
    <row r="43" spans="10:15" ht="15.75" hidden="1" x14ac:dyDescent="0.25">
      <c r="J43" s="371" t="s">
        <v>107</v>
      </c>
      <c r="K43" s="319">
        <v>10</v>
      </c>
      <c r="L43" s="319">
        <v>0</v>
      </c>
      <c r="M43" s="319">
        <v>1</v>
      </c>
      <c r="N43" s="324">
        <v>9</v>
      </c>
      <c r="O43" s="369"/>
    </row>
    <row r="44" spans="10:15" ht="15.75" hidden="1" x14ac:dyDescent="0.25">
      <c r="J44" s="371" t="s">
        <v>109</v>
      </c>
      <c r="K44" s="319">
        <v>0</v>
      </c>
      <c r="L44" s="319">
        <v>0</v>
      </c>
      <c r="M44" s="319">
        <v>0</v>
      </c>
      <c r="N44" s="324">
        <v>0</v>
      </c>
      <c r="O44" s="369"/>
    </row>
    <row r="45" spans="10:15" ht="15.75" hidden="1" x14ac:dyDescent="0.25">
      <c r="J45" s="372" t="s">
        <v>111</v>
      </c>
      <c r="K45" s="319">
        <v>0</v>
      </c>
      <c r="L45" s="319">
        <v>0</v>
      </c>
      <c r="M45" s="319">
        <v>0</v>
      </c>
      <c r="N45" s="324">
        <v>0</v>
      </c>
      <c r="O45" s="369"/>
    </row>
    <row r="46" spans="10:15" ht="15.75" hidden="1" x14ac:dyDescent="0.25">
      <c r="J46" s="373" t="s">
        <v>113</v>
      </c>
      <c r="K46" s="374">
        <v>2</v>
      </c>
      <c r="L46" s="374">
        <v>0</v>
      </c>
      <c r="M46" s="374">
        <v>2</v>
      </c>
      <c r="N46" s="375">
        <v>0</v>
      </c>
      <c r="O46" s="376"/>
    </row>
    <row r="47" spans="10:15" x14ac:dyDescent="0.25">
      <c r="J47" s="377" t="s">
        <v>660</v>
      </c>
      <c r="K47" s="378">
        <f>SUM(K33:K46)</f>
        <v>53</v>
      </c>
      <c r="L47" s="378">
        <f>SUM(L33:L46)</f>
        <v>4</v>
      </c>
      <c r="M47" s="378">
        <f>SUM(M33:M46)</f>
        <v>26</v>
      </c>
      <c r="N47" s="378">
        <f>SUM(N33:N46)</f>
        <v>20</v>
      </c>
      <c r="O47" s="378">
        <f>SUM(O33:O46)</f>
        <v>3</v>
      </c>
    </row>
    <row r="48" spans="10:15" x14ac:dyDescent="0.25">
      <c r="J48" s="377" t="s">
        <v>661</v>
      </c>
      <c r="K48" s="378">
        <v>31</v>
      </c>
      <c r="L48" s="378">
        <v>0</v>
      </c>
      <c r="M48" s="378">
        <v>23</v>
      </c>
      <c r="N48" s="378">
        <v>8</v>
      </c>
      <c r="O48" s="378">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2"/>
  <sheetViews>
    <sheetView showGridLines="0" tabSelected="1" topLeftCell="A17" zoomScale="70" zoomScaleNormal="70" workbookViewId="0">
      <selection activeCell="D17" sqref="D17:W20"/>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29.85546875" customWidth="1"/>
    <col min="19" max="19" width="76.42578125" customWidth="1"/>
    <col min="20" max="20" width="76" customWidth="1"/>
    <col min="21" max="21" width="4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7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74" t="s">
        <v>934</v>
      </c>
      <c r="Z18" s="1"/>
    </row>
    <row r="19" spans="1:27" ht="49.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5"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72"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794" t="s">
        <v>59</v>
      </c>
      <c r="B22" s="795"/>
      <c r="C22" s="796"/>
      <c r="D22" s="23"/>
      <c r="E22" s="808" t="str">
        <f>CONCATENATE("INFORME DE SEGUIMIENTO DEL PROCESO ",A23)</f>
        <v>INFORME DE SEGUIMIENTO DEL PROCESO DIVULGACIÓN Y COMUNICACIÓN</v>
      </c>
      <c r="F22" s="809"/>
      <c r="G22" s="21"/>
      <c r="H22" s="800" t="s">
        <v>60</v>
      </c>
      <c r="I22" s="801"/>
      <c r="J22" s="802"/>
      <c r="K22" s="83"/>
      <c r="L22" s="88"/>
      <c r="M22" s="88"/>
      <c r="N22" s="88"/>
      <c r="O22" s="88"/>
      <c r="P22" s="88"/>
      <c r="Q22" s="87"/>
      <c r="R22" s="87"/>
      <c r="S22" s="87"/>
      <c r="T22" s="87"/>
      <c r="U22" s="87"/>
      <c r="V22" s="87"/>
      <c r="W22" s="87"/>
      <c r="X22" s="86"/>
      <c r="Y22" s="72"/>
      <c r="Z22" s="72"/>
      <c r="AA22" s="72"/>
    </row>
    <row r="23" spans="1:27" ht="53.25" customHeight="1" thickBot="1" x14ac:dyDescent="0.3">
      <c r="A23" s="797" t="s">
        <v>8</v>
      </c>
      <c r="B23" s="798"/>
      <c r="C23" s="799"/>
      <c r="D23" s="23"/>
      <c r="E23" s="93" t="s">
        <v>144</v>
      </c>
      <c r="F23" s="94">
        <f>COUNTA(E32:E33)</f>
        <v>0</v>
      </c>
      <c r="G23" s="21"/>
      <c r="H23" s="803" t="s">
        <v>66</v>
      </c>
      <c r="I23" s="804"/>
      <c r="J23" s="99">
        <f>COUNTIF(I31:I33,"Acción correctiva")</f>
        <v>0</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COUNTA(H32:H38)</f>
        <v>0</v>
      </c>
      <c r="G24" s="24"/>
      <c r="H24" s="805" t="s">
        <v>149</v>
      </c>
      <c r="I24" s="806"/>
      <c r="J24" s="99">
        <f>COUNTIF(I32:I33,"Acción Preventiva y/o de mejora")</f>
        <v>0</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COUNTIF(W32:W33, "Vencida")</f>
        <v>0</v>
      </c>
      <c r="G25" s="24"/>
      <c r="H25" s="807"/>
      <c r="I25" s="807"/>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5">
        <f>COUNTIF(W32:W38, "En ejecución")</f>
        <v>0</v>
      </c>
      <c r="G26" s="24"/>
      <c r="H26" s="807"/>
      <c r="I26" s="807"/>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COUNTIF(W32:W38,"Cerrada")</f>
        <v>0</v>
      </c>
      <c r="G27" s="24"/>
      <c r="H27" s="25"/>
      <c r="I27" s="85"/>
      <c r="J27" s="84"/>
      <c r="K27" s="84"/>
      <c r="L27" s="88"/>
      <c r="M27" s="88"/>
      <c r="N27" s="88"/>
      <c r="O27" s="88"/>
      <c r="P27" s="88"/>
      <c r="Q27" s="87"/>
      <c r="R27" s="88"/>
      <c r="S27" s="88"/>
      <c r="T27" s="88"/>
      <c r="U27" s="86"/>
      <c r="V27" s="86"/>
      <c r="W27" s="23"/>
      <c r="X27" s="47"/>
    </row>
    <row r="28" spans="1:27" s="547" customFormat="1" ht="51" customHeight="1" x14ac:dyDescent="0.35">
      <c r="A28" s="27"/>
      <c r="B28" s="23"/>
      <c r="C28" s="23"/>
      <c r="D28" s="33"/>
      <c r="E28" s="101"/>
      <c r="F28" s="550"/>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703" t="s">
        <v>73</v>
      </c>
      <c r="B30" s="704"/>
      <c r="C30" s="704"/>
      <c r="D30" s="704"/>
      <c r="E30" s="704"/>
      <c r="F30" s="704"/>
      <c r="G30" s="705"/>
      <c r="H30" s="710" t="s">
        <v>74</v>
      </c>
      <c r="I30" s="711"/>
      <c r="J30" s="711"/>
      <c r="K30" s="711"/>
      <c r="L30" s="711"/>
      <c r="M30" s="711"/>
      <c r="N30" s="712"/>
      <c r="O30" s="728" t="s">
        <v>75</v>
      </c>
      <c r="P30" s="793"/>
      <c r="Q30" s="793"/>
      <c r="R30" s="793"/>
      <c r="S30" s="729"/>
      <c r="T30" s="730" t="s">
        <v>141</v>
      </c>
      <c r="U30" s="731"/>
      <c r="V30" s="731"/>
      <c r="W30" s="731"/>
      <c r="X30" s="732"/>
      <c r="Y30" s="75"/>
      <c r="Z30" s="76"/>
      <c r="AA30" s="77"/>
    </row>
    <row r="31" spans="1:27" ht="63" customHeight="1" thickBot="1" x14ac:dyDescent="0.3">
      <c r="A31" s="150" t="s">
        <v>147</v>
      </c>
      <c r="B31" s="151" t="s">
        <v>3</v>
      </c>
      <c r="C31" s="151" t="s">
        <v>77</v>
      </c>
      <c r="D31" s="151" t="s">
        <v>133</v>
      </c>
      <c r="E31" s="151" t="s">
        <v>134</v>
      </c>
      <c r="F31" s="151" t="s">
        <v>135</v>
      </c>
      <c r="G31" s="152" t="s">
        <v>136</v>
      </c>
      <c r="H31" s="153" t="s">
        <v>139</v>
      </c>
      <c r="I31" s="151" t="s">
        <v>5</v>
      </c>
      <c r="J31" s="151" t="s">
        <v>78</v>
      </c>
      <c r="K31" s="154" t="s">
        <v>79</v>
      </c>
      <c r="L31" s="154" t="s">
        <v>81</v>
      </c>
      <c r="M31" s="154" t="s">
        <v>82</v>
      </c>
      <c r="N31" s="155" t="s">
        <v>83</v>
      </c>
      <c r="O31" s="769" t="s">
        <v>84</v>
      </c>
      <c r="P31" s="770"/>
      <c r="Q31" s="770"/>
      <c r="R31" s="771"/>
      <c r="S31" s="155" t="s">
        <v>85</v>
      </c>
      <c r="T31" s="156" t="s">
        <v>84</v>
      </c>
      <c r="U31" s="154" t="s">
        <v>85</v>
      </c>
      <c r="V31" s="154" t="s">
        <v>158</v>
      </c>
      <c r="W31" s="154" t="s">
        <v>86</v>
      </c>
      <c r="X31" s="155" t="s">
        <v>155</v>
      </c>
      <c r="Y31" s="74"/>
      <c r="Z31" s="78"/>
      <c r="AA31" s="78"/>
    </row>
    <row r="32" spans="1:27" s="420" customFormat="1" ht="51.75" customHeight="1" x14ac:dyDescent="0.25">
      <c r="A32" s="223"/>
      <c r="B32" s="234"/>
      <c r="C32" s="234"/>
      <c r="D32" s="235"/>
      <c r="E32" s="225"/>
      <c r="F32" s="234"/>
      <c r="G32" s="225"/>
      <c r="H32" s="163"/>
      <c r="I32" s="162"/>
      <c r="J32" s="526"/>
      <c r="K32" s="223"/>
      <c r="L32" s="224"/>
      <c r="M32" s="224"/>
      <c r="N32" s="224"/>
      <c r="O32" s="677"/>
      <c r="P32" s="672"/>
      <c r="Q32" s="672"/>
      <c r="R32" s="673"/>
      <c r="S32" s="400"/>
      <c r="T32" s="189"/>
      <c r="U32" s="542"/>
      <c r="V32" s="69"/>
      <c r="W32" s="399"/>
      <c r="X32" s="421"/>
    </row>
    <row r="33" spans="1:26" s="538" customFormat="1" ht="48" customHeight="1" x14ac:dyDescent="0.25">
      <c r="A33" s="540"/>
      <c r="B33" s="400"/>
      <c r="C33" s="400"/>
      <c r="D33" s="402"/>
      <c r="E33" s="212"/>
      <c r="F33" s="400"/>
      <c r="G33" s="212"/>
      <c r="H33" s="212"/>
      <c r="I33" s="401"/>
      <c r="J33" s="212"/>
      <c r="K33" s="399"/>
      <c r="L33" s="402"/>
      <c r="M33" s="402"/>
      <c r="N33" s="402"/>
      <c r="O33" s="677"/>
      <c r="P33" s="672"/>
      <c r="Q33" s="672"/>
      <c r="R33" s="673"/>
      <c r="S33" s="539"/>
      <c r="T33" s="400"/>
      <c r="U33" s="543"/>
      <c r="V33" s="69"/>
      <c r="W33" s="399"/>
      <c r="X33" s="421"/>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3"/>
      <c r="X86" s="1"/>
      <c r="Y86" s="1"/>
      <c r="Z86" s="1"/>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sheetData>
  <autoFilter ref="A30:X33">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7">
    <mergeCell ref="A22:C22"/>
    <mergeCell ref="H30:N30"/>
    <mergeCell ref="A17:C20"/>
    <mergeCell ref="A30:G30"/>
    <mergeCell ref="A23:C23"/>
    <mergeCell ref="H22:J22"/>
    <mergeCell ref="H23:I23"/>
    <mergeCell ref="H24:I24"/>
    <mergeCell ref="H25:I25"/>
    <mergeCell ref="H26:I26"/>
    <mergeCell ref="E22:F22"/>
    <mergeCell ref="O33:R33"/>
    <mergeCell ref="D17:W20"/>
    <mergeCell ref="O30:S30"/>
    <mergeCell ref="T30:X30"/>
    <mergeCell ref="O31:R31"/>
    <mergeCell ref="O32:R32"/>
  </mergeCells>
  <conditionalFormatting sqref="W32">
    <cfRule type="containsText" dxfId="83" priority="28" stopIfTrue="1" operator="containsText" text="Cerrada">
      <formula>NOT(ISERROR(SEARCH("Cerrada",W32)))</formula>
    </cfRule>
    <cfRule type="containsText" dxfId="82" priority="29" stopIfTrue="1" operator="containsText" text="En ejecución">
      <formula>NOT(ISERROR(SEARCH("En ejecución",W32)))</formula>
    </cfRule>
    <cfRule type="containsText" dxfId="81" priority="30" stopIfTrue="1" operator="containsText" text="Vencida">
      <formula>NOT(ISERROR(SEARCH("Vencida",W32)))</formula>
    </cfRule>
  </conditionalFormatting>
  <conditionalFormatting sqref="W32">
    <cfRule type="containsText" dxfId="80" priority="25" stopIfTrue="1" operator="containsText" text="Cerrada">
      <formula>NOT(ISERROR(SEARCH("Cerrada",W32)))</formula>
    </cfRule>
    <cfRule type="containsText" dxfId="79" priority="26" stopIfTrue="1" operator="containsText" text="En ejecución">
      <formula>NOT(ISERROR(SEARCH("En ejecución",W32)))</formula>
    </cfRule>
    <cfRule type="containsText" dxfId="78" priority="27" stopIfTrue="1" operator="containsText" text="Vencida">
      <formula>NOT(ISERROR(SEARCH("Vencida",W32)))</formula>
    </cfRule>
  </conditionalFormatting>
  <conditionalFormatting sqref="W33">
    <cfRule type="containsText" dxfId="77" priority="4" stopIfTrue="1" operator="containsText" text="Cerrada">
      <formula>NOT(ISERROR(SEARCH("Cerrada",W33)))</formula>
    </cfRule>
    <cfRule type="containsText" dxfId="76" priority="5" stopIfTrue="1" operator="containsText" text="En ejecución">
      <formula>NOT(ISERROR(SEARCH("En ejecución",W33)))</formula>
    </cfRule>
    <cfRule type="containsText" dxfId="75" priority="6" stopIfTrue="1" operator="containsText" text="Vencida">
      <formula>NOT(ISERROR(SEARCH("Vencida",W33)))</formula>
    </cfRule>
  </conditionalFormatting>
  <conditionalFormatting sqref="W33">
    <cfRule type="containsText" dxfId="74" priority="1" stopIfTrue="1" operator="containsText" text="Cerrada">
      <formula>NOT(ISERROR(SEARCH("Cerrada",W33)))</formula>
    </cfRule>
    <cfRule type="containsText" dxfId="73" priority="2" stopIfTrue="1" operator="containsText" text="En ejecución">
      <formula>NOT(ISERROR(SEARCH("En ejecución",W33)))</formula>
    </cfRule>
    <cfRule type="containsText" dxfId="72" priority="3" stopIfTrue="1" operator="containsText" text="Vencida">
      <formula>NOT(ISERROR(SEARCH("Vencida",W33)))</formula>
    </cfRule>
  </conditionalFormatting>
  <dataValidations count="7">
    <dataValidation type="list" allowBlank="1" showErrorMessage="1" sqref="A23">
      <formula1>PROCESOS</formula1>
    </dataValidation>
    <dataValidation type="list" allowBlank="1" showInputMessage="1" showErrorMessage="1" sqref="B32:B33">
      <formula1>$F$2:$F$6</formula1>
    </dataValidation>
    <dataValidation type="list" allowBlank="1" showInputMessage="1" showErrorMessage="1" sqref="C32:C33">
      <formula1>$D$2:$D$13</formula1>
    </dataValidation>
    <dataValidation type="list" allowBlank="1" showInputMessage="1" showErrorMessage="1" sqref="F32:F33">
      <formula1>$G$2:$G$5</formula1>
    </dataValidation>
    <dataValidation type="list" allowBlank="1" showInputMessage="1" showErrorMessage="1" sqref="I32:I33">
      <formula1>$H$2:$H$3</formula1>
    </dataValidation>
    <dataValidation type="list" allowBlank="1" showInputMessage="1" showErrorMessage="1" sqref="V32:V33">
      <formula1>$J$2:$J$4</formula1>
    </dataValidation>
    <dataValidation type="list" allowBlank="1" showInputMessage="1" showErrorMessage="1" sqref="W32:W33">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2" zoomScale="70" zoomScaleNormal="7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6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64" t="s">
        <v>936</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6"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6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DIRECCIÓN Y PLANEACIÓN</v>
      </c>
      <c r="F22" s="809"/>
      <c r="G22" s="21"/>
      <c r="H22" s="800" t="s">
        <v>60</v>
      </c>
      <c r="I22" s="801"/>
      <c r="J22" s="802"/>
      <c r="K22" s="83"/>
      <c r="L22" s="89"/>
      <c r="M22" s="89"/>
      <c r="N22" s="89"/>
      <c r="O22" s="89"/>
      <c r="P22" s="89"/>
      <c r="Q22" s="87"/>
      <c r="R22" s="87"/>
      <c r="S22" s="87"/>
      <c r="T22" s="87"/>
      <c r="U22" s="87"/>
      <c r="V22" s="87"/>
      <c r="W22" s="87"/>
      <c r="X22" s="86"/>
    </row>
    <row r="23" spans="1:27" ht="53.25" customHeight="1" thickBot="1" x14ac:dyDescent="0.3">
      <c r="A23" s="797" t="s">
        <v>14</v>
      </c>
      <c r="B23" s="798"/>
      <c r="C23" s="799"/>
      <c r="D23" s="23"/>
      <c r="E23" s="93" t="s">
        <v>144</v>
      </c>
      <c r="F23" s="94">
        <f>COUNTA(E31:E40)</f>
        <v>0</v>
      </c>
      <c r="G23" s="21"/>
      <c r="H23" s="803" t="s">
        <v>66</v>
      </c>
      <c r="I23" s="804"/>
      <c r="J23" s="94">
        <f>COUNTIF(I31:I38,"Acción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805" t="s">
        <v>149</v>
      </c>
      <c r="I24" s="806"/>
      <c r="J24" s="99">
        <f>COUNTIF(I31:I38,"Acción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807"/>
      <c r="I25" s="807"/>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807"/>
      <c r="I26" s="807"/>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85.5"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ht="39.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O30:R30"/>
    <mergeCell ref="O31:R31"/>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s>
  <conditionalFormatting sqref="W31">
    <cfRule type="containsText" dxfId="71" priority="1" stopIfTrue="1" operator="containsText" text="Cerrada">
      <formula>NOT(ISERROR(SEARCH("Cerrada",W31)))</formula>
    </cfRule>
    <cfRule type="containsText" dxfId="70" priority="2" stopIfTrue="1" operator="containsText" text="En ejecución">
      <formula>NOT(ISERROR(SEARCH("En ejecución",W31)))</formula>
    </cfRule>
    <cfRule type="containsText" dxfId="69" priority="3" stopIfTrue="1" operator="containsText" text="Vencida">
      <formula>NOT(ISERROR(SEARCH("Vencida",W31)))</formula>
    </cfRule>
  </conditionalFormatting>
  <conditionalFormatting sqref="W31">
    <cfRule type="containsText" dxfId="68" priority="4" stopIfTrue="1" operator="containsText" text="Cerrada">
      <formula>NOT(ISERROR(SEARCH("Cerrada",W31)))</formula>
    </cfRule>
    <cfRule type="containsText" dxfId="67" priority="5" stopIfTrue="1" operator="containsText" text="En ejecución">
      <formula>NOT(ISERROR(SEARCH("En ejecución",W31)))</formula>
    </cfRule>
    <cfRule type="containsText" dxfId="66" priority="6"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A23" zoomScale="55" zoomScaleNormal="55"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90"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141"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142" t="s">
        <v>937</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ATENCIÓN AL CIUDADANO</v>
      </c>
      <c r="F22" s="809"/>
      <c r="G22" s="21"/>
      <c r="H22" s="800" t="s">
        <v>60</v>
      </c>
      <c r="I22" s="801"/>
      <c r="J22" s="802"/>
      <c r="K22" s="83"/>
      <c r="L22" s="807"/>
      <c r="M22" s="807"/>
      <c r="N22" s="807"/>
      <c r="O22" s="807"/>
      <c r="P22" s="549"/>
      <c r="Q22" s="87"/>
      <c r="R22" s="87"/>
      <c r="S22" s="87"/>
      <c r="T22" s="87"/>
      <c r="U22" s="87"/>
      <c r="V22" s="87"/>
      <c r="W22" s="87"/>
      <c r="X22" s="86"/>
    </row>
    <row r="23" spans="1:27" ht="53.25" customHeight="1" thickBot="1" x14ac:dyDescent="0.3">
      <c r="A23" s="797" t="s">
        <v>119</v>
      </c>
      <c r="B23" s="798"/>
      <c r="C23" s="799"/>
      <c r="D23" s="23"/>
      <c r="E23" s="93" t="s">
        <v>144</v>
      </c>
      <c r="F23" s="94">
        <f>COUNTA(E31:E38)</f>
        <v>0</v>
      </c>
      <c r="G23" s="21"/>
      <c r="H23" s="803" t="s">
        <v>66</v>
      </c>
      <c r="I23" s="804"/>
      <c r="J23" s="94">
        <f>COUNTIF(I31:I37,"Acción correctiva")</f>
        <v>0</v>
      </c>
      <c r="K23" s="88"/>
      <c r="L23" s="807"/>
      <c r="M23" s="807"/>
      <c r="N23" s="807"/>
      <c r="O23" s="807"/>
      <c r="P23" s="549"/>
      <c r="Q23" s="87"/>
      <c r="R23" s="87"/>
      <c r="S23" s="87"/>
      <c r="T23" s="87"/>
      <c r="U23" s="86"/>
      <c r="V23" s="86"/>
      <c r="W23" s="23"/>
      <c r="X23" s="86"/>
    </row>
    <row r="24" spans="1:27" ht="48.75" customHeight="1" thickBot="1" x14ac:dyDescent="0.4">
      <c r="A24" s="27"/>
      <c r="B24" s="23"/>
      <c r="C24" s="23"/>
      <c r="D24" s="28"/>
      <c r="E24" s="95" t="s">
        <v>61</v>
      </c>
      <c r="F24" s="96">
        <f>COUNTA(H31:H38)</f>
        <v>0</v>
      </c>
      <c r="G24" s="24"/>
      <c r="H24" s="805" t="s">
        <v>149</v>
      </c>
      <c r="I24" s="806"/>
      <c r="J24" s="99">
        <f>COUNTIF(I31:I37,"Acción Preventiva y/o de mejora")</f>
        <v>0</v>
      </c>
      <c r="K24" s="88"/>
      <c r="L24" s="807"/>
      <c r="M24" s="807"/>
      <c r="N24" s="807"/>
      <c r="O24" s="807"/>
      <c r="P24" s="549"/>
      <c r="Q24" s="87"/>
      <c r="R24" s="88"/>
      <c r="S24" s="88"/>
      <c r="T24" s="88"/>
      <c r="U24" s="86"/>
      <c r="V24" s="86"/>
      <c r="W24" s="23"/>
      <c r="X24" s="86"/>
    </row>
    <row r="25" spans="1:27" ht="53.25" customHeight="1" x14ac:dyDescent="0.35">
      <c r="A25" s="27"/>
      <c r="B25" s="23"/>
      <c r="C25" s="23"/>
      <c r="D25" s="33"/>
      <c r="E25" s="97" t="s">
        <v>145</v>
      </c>
      <c r="F25" s="96">
        <f>COUNTIF(W31:W33, "Vencida")</f>
        <v>0</v>
      </c>
      <c r="G25" s="24"/>
      <c r="H25" s="807"/>
      <c r="I25" s="807"/>
      <c r="J25" s="89"/>
      <c r="K25" s="88"/>
      <c r="L25" s="807"/>
      <c r="M25" s="807"/>
      <c r="N25" s="807"/>
      <c r="O25" s="807"/>
      <c r="P25" s="549"/>
      <c r="Q25" s="87"/>
      <c r="R25" s="88"/>
      <c r="S25" s="88"/>
      <c r="T25" s="88"/>
      <c r="U25" s="86"/>
      <c r="V25" s="86"/>
      <c r="W25" s="23"/>
      <c r="X25" s="47"/>
    </row>
    <row r="26" spans="1:27" ht="48.75" customHeight="1" x14ac:dyDescent="0.35">
      <c r="A26" s="27"/>
      <c r="B26" s="23"/>
      <c r="C26" s="23"/>
      <c r="D26" s="28"/>
      <c r="E26" s="97" t="s">
        <v>146</v>
      </c>
      <c r="F26" s="265">
        <f>COUNTIF(W31:W38, "En ejecución")</f>
        <v>0</v>
      </c>
      <c r="G26" s="24"/>
      <c r="H26" s="807"/>
      <c r="I26" s="807"/>
      <c r="J26" s="139"/>
      <c r="K26" s="89"/>
      <c r="L26" s="807"/>
      <c r="M26" s="807"/>
      <c r="N26" s="807"/>
      <c r="O26" s="807"/>
      <c r="P26" s="549"/>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807"/>
      <c r="M27" s="807"/>
      <c r="N27" s="807"/>
      <c r="O27" s="807"/>
      <c r="P27" s="54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56" t="s">
        <v>84</v>
      </c>
      <c r="U30" s="154" t="s">
        <v>85</v>
      </c>
      <c r="V30" s="154" t="s">
        <v>158</v>
      </c>
      <c r="W30" s="154" t="s">
        <v>86</v>
      </c>
      <c r="X30" s="155" t="s">
        <v>155</v>
      </c>
      <c r="Y30" s="74"/>
      <c r="Z30" s="78"/>
      <c r="AA30" s="78"/>
    </row>
    <row r="31" spans="1:27" s="390" customFormat="1" ht="108.7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protectedRanges>
    <protectedRange sqref="O31:Q31 S31" name="Rango1" securityDescriptor="O:WDG:WDD:(A;;CC;;;S-1-5-21-1528164968-1790463351-673733271-1117)"/>
  </protectedRanges>
  <mergeCells count="28">
    <mergeCell ref="O31:R31"/>
    <mergeCell ref="L26:M26"/>
    <mergeCell ref="N26:O26"/>
    <mergeCell ref="L27:M27"/>
    <mergeCell ref="N27:O27"/>
    <mergeCell ref="L23:M23"/>
    <mergeCell ref="N23:O23"/>
    <mergeCell ref="L24:M24"/>
    <mergeCell ref="N24:O24"/>
    <mergeCell ref="L25:M25"/>
    <mergeCell ref="N25:O25"/>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L22:M22"/>
    <mergeCell ref="N22:O22"/>
  </mergeCells>
  <conditionalFormatting sqref="W31">
    <cfRule type="containsText" dxfId="65" priority="4" stopIfTrue="1" operator="containsText" text="Cerrada">
      <formula>NOT(ISERROR(SEARCH("Cerrada",W31)))</formula>
    </cfRule>
    <cfRule type="containsText" dxfId="64" priority="5" stopIfTrue="1" operator="containsText" text="En ejecución">
      <formula>NOT(ISERROR(SEARCH("En ejecución",W31)))</formula>
    </cfRule>
    <cfRule type="containsText" dxfId="63" priority="6" stopIfTrue="1" operator="containsText" text="Vencida">
      <formula>NOT(ISERROR(SEARCH("Vencida",W31)))</formula>
    </cfRule>
  </conditionalFormatting>
  <conditionalFormatting sqref="W31">
    <cfRule type="containsText" dxfId="62" priority="1" stopIfTrue="1" operator="containsText" text="Cerrada">
      <formula>NOT(ISERROR(SEARCH("Cerrada",W31)))</formula>
    </cfRule>
    <cfRule type="containsText" dxfId="61" priority="2" stopIfTrue="1" operator="containsText" text="En ejecución">
      <formula>NOT(ISERROR(SEARCH("En ejecución",W31)))</formula>
    </cfRule>
    <cfRule type="containsText" dxfId="6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3"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7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75" t="s">
        <v>934</v>
      </c>
      <c r="Z18" s="1"/>
    </row>
    <row r="19" spans="1:27" ht="63"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5"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7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794" t="s">
        <v>59</v>
      </c>
      <c r="B22" s="795"/>
      <c r="C22" s="796"/>
      <c r="D22" s="23"/>
      <c r="E22" s="808" t="str">
        <f>CONCATENATE("INFORME DE SEGUIMIENTO DEL PROCESO ",A23)</f>
        <v>INFORME DE SEGUIMIENTO DEL PROCESO INVESTIGACIÓN Y DESARROLLO PEDAGÓGICO</v>
      </c>
      <c r="F22" s="809"/>
      <c r="G22" s="21"/>
      <c r="H22" s="800" t="s">
        <v>60</v>
      </c>
      <c r="I22" s="801"/>
      <c r="J22" s="802"/>
      <c r="K22" s="83"/>
      <c r="L22" s="87"/>
      <c r="M22" s="87"/>
      <c r="N22" s="87"/>
      <c r="O22" s="87"/>
      <c r="P22" s="87"/>
      <c r="Q22" s="87"/>
      <c r="R22" s="87"/>
      <c r="S22" s="87"/>
      <c r="T22" s="87"/>
      <c r="U22" s="87"/>
      <c r="V22" s="87"/>
      <c r="W22" s="87"/>
      <c r="X22" s="86"/>
    </row>
    <row r="23" spans="1:27" ht="82.5" customHeight="1" thickBot="1" x14ac:dyDescent="0.3">
      <c r="A23" s="810" t="s">
        <v>117</v>
      </c>
      <c r="B23" s="811"/>
      <c r="C23" s="812"/>
      <c r="D23" s="23"/>
      <c r="E23" s="93" t="s">
        <v>144</v>
      </c>
      <c r="F23" s="94">
        <f>COUNTA(E31:E40)</f>
        <v>0</v>
      </c>
      <c r="G23" s="21"/>
      <c r="H23" s="803" t="s">
        <v>66</v>
      </c>
      <c r="I23" s="804"/>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05" t="s">
        <v>149</v>
      </c>
      <c r="I24" s="806"/>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807"/>
      <c r="I25" s="807"/>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5">
        <f>COUNTIF(W31:W40, "En ejecución")</f>
        <v>0</v>
      </c>
      <c r="G26" s="24"/>
      <c r="H26" s="807"/>
      <c r="I26" s="807"/>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x14ac:dyDescent="0.25">
      <c r="A30" s="825" t="s">
        <v>147</v>
      </c>
      <c r="B30" s="826" t="s">
        <v>3</v>
      </c>
      <c r="C30" s="826" t="s">
        <v>77</v>
      </c>
      <c r="D30" s="826" t="s">
        <v>133</v>
      </c>
      <c r="E30" s="826" t="s">
        <v>134</v>
      </c>
      <c r="F30" s="826" t="s">
        <v>135</v>
      </c>
      <c r="G30" s="827" t="s">
        <v>136</v>
      </c>
      <c r="H30" s="828" t="s">
        <v>139</v>
      </c>
      <c r="I30" s="826" t="s">
        <v>5</v>
      </c>
      <c r="J30" s="826" t="s">
        <v>78</v>
      </c>
      <c r="K30" s="829" t="s">
        <v>79</v>
      </c>
      <c r="L30" s="829" t="s">
        <v>81</v>
      </c>
      <c r="M30" s="829" t="s">
        <v>82</v>
      </c>
      <c r="N30" s="541" t="s">
        <v>83</v>
      </c>
      <c r="O30" s="821" t="s">
        <v>84</v>
      </c>
      <c r="P30" s="822"/>
      <c r="Q30" s="822"/>
      <c r="R30" s="823"/>
      <c r="S30" s="541" t="s">
        <v>85</v>
      </c>
      <c r="T30" s="830" t="s">
        <v>84</v>
      </c>
      <c r="U30" s="829" t="s">
        <v>85</v>
      </c>
      <c r="V30" s="829" t="s">
        <v>158</v>
      </c>
      <c r="W30" s="829" t="s">
        <v>86</v>
      </c>
      <c r="X30" s="541" t="s">
        <v>155</v>
      </c>
      <c r="Y30" s="74"/>
      <c r="Z30" s="78"/>
      <c r="AA30" s="78"/>
    </row>
    <row r="31" spans="1:27" ht="15" customHeight="1" x14ac:dyDescent="0.25">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6">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s>
  <conditionalFormatting sqref="W31">
    <cfRule type="containsText" dxfId="59" priority="4" stopIfTrue="1" operator="containsText" text="Cerrada">
      <formula>NOT(ISERROR(SEARCH("Cerrada",W31)))</formula>
    </cfRule>
    <cfRule type="containsText" dxfId="58" priority="5" stopIfTrue="1" operator="containsText" text="En ejecución">
      <formula>NOT(ISERROR(SEARCH("En ejecución",W31)))</formula>
    </cfRule>
    <cfRule type="containsText" dxfId="57" priority="6" stopIfTrue="1" operator="containsText" text="Vencida">
      <formula>NOT(ISERROR(SEARCH("Vencida",W31)))</formula>
    </cfRule>
  </conditionalFormatting>
  <conditionalFormatting sqref="W31">
    <cfRule type="containsText" dxfId="56" priority="1" stopIfTrue="1" operator="containsText" text="Cerrada">
      <formula>NOT(ISERROR(SEARCH("Cerrada",W31)))</formula>
    </cfRule>
    <cfRule type="containsText" dxfId="55" priority="2" stopIfTrue="1" operator="containsText" text="En ejecución">
      <formula>NOT(ISERROR(SEARCH("En ejecución",W31)))</formula>
    </cfRule>
    <cfRule type="containsText" dxfId="54"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W31">
      <formula1>$I$2:$I$4</formula1>
    </dataValidation>
    <dataValidation type="list" allowBlank="1" showInputMessage="1" showErrorMessage="1" sqref="V31">
      <formula1>$J$2:$J$4</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903"/>
  <sheetViews>
    <sheetView showGridLines="0" topLeftCell="A25" zoomScale="85" zoomScaleNormal="85" workbookViewId="0">
      <selection activeCell="G23" sqref="G23"/>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4"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76"/>
      <c r="U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177"/>
      <c r="U2" s="51"/>
      <c r="V2" s="54"/>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177"/>
      <c r="U3" s="51"/>
      <c r="V3" s="54"/>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177"/>
      <c r="U4" s="51"/>
      <c r="V4" s="54"/>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177"/>
      <c r="U5" s="51"/>
      <c r="V5" s="54"/>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177"/>
      <c r="U6" s="51"/>
      <c r="V6" s="54"/>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177"/>
      <c r="U7" s="51"/>
      <c r="V7" s="54"/>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177"/>
      <c r="U8" s="51"/>
      <c r="V8" s="54"/>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177"/>
      <c r="U9" s="51"/>
      <c r="V9" s="54"/>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177"/>
      <c r="U10" s="51"/>
      <c r="V10" s="54"/>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177"/>
      <c r="U11" s="51"/>
      <c r="V11" s="54"/>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177"/>
      <c r="U12" s="51"/>
      <c r="V12" s="54"/>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177"/>
      <c r="U13" s="51"/>
      <c r="V13" s="54"/>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177"/>
      <c r="U14" s="51"/>
      <c r="V14" s="54"/>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177"/>
      <c r="U15" s="51"/>
      <c r="V15" s="54"/>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78"/>
      <c r="U16" s="15"/>
      <c r="W16" s="1"/>
      <c r="X16" s="16"/>
      <c r="Y16" s="16"/>
      <c r="Z16" s="1"/>
    </row>
    <row r="17" spans="1:27" ht="27.75" customHeight="1" x14ac:dyDescent="0.25">
      <c r="A17" s="713"/>
      <c r="B17" s="613"/>
      <c r="C17" s="614"/>
      <c r="D17" s="719" t="s">
        <v>56</v>
      </c>
      <c r="E17" s="720"/>
      <c r="F17" s="720"/>
      <c r="G17" s="720"/>
      <c r="H17" s="720"/>
      <c r="I17" s="720"/>
      <c r="J17" s="720"/>
      <c r="K17" s="720"/>
      <c r="L17" s="720"/>
      <c r="M17" s="720"/>
      <c r="N17" s="720"/>
      <c r="O17" s="720"/>
      <c r="P17" s="720"/>
      <c r="Q17" s="720"/>
      <c r="R17" s="720"/>
      <c r="S17" s="720"/>
      <c r="T17" s="720"/>
      <c r="U17" s="720"/>
      <c r="V17" s="720"/>
      <c r="W17" s="721"/>
      <c r="X17" s="573" t="s">
        <v>57</v>
      </c>
      <c r="Z17" s="1"/>
    </row>
    <row r="18" spans="1:27" ht="27.75" customHeight="1" x14ac:dyDescent="0.25">
      <c r="A18" s="714"/>
      <c r="B18" s="715"/>
      <c r="C18" s="716"/>
      <c r="D18" s="722"/>
      <c r="E18" s="723"/>
      <c r="F18" s="723"/>
      <c r="G18" s="723"/>
      <c r="H18" s="723"/>
      <c r="I18" s="723"/>
      <c r="J18" s="723"/>
      <c r="K18" s="723"/>
      <c r="L18" s="723"/>
      <c r="M18" s="723"/>
      <c r="N18" s="723"/>
      <c r="O18" s="723"/>
      <c r="P18" s="723"/>
      <c r="Q18" s="723"/>
      <c r="R18" s="723"/>
      <c r="S18" s="723"/>
      <c r="T18" s="723"/>
      <c r="U18" s="723"/>
      <c r="V18" s="723"/>
      <c r="W18" s="724"/>
      <c r="X18" s="575" t="s">
        <v>934</v>
      </c>
      <c r="Z18" s="1"/>
    </row>
    <row r="19" spans="1:27" ht="27.75" customHeight="1" x14ac:dyDescent="0.25">
      <c r="A19" s="714"/>
      <c r="B19" s="715"/>
      <c r="C19" s="716"/>
      <c r="D19" s="722"/>
      <c r="E19" s="723"/>
      <c r="F19" s="723"/>
      <c r="G19" s="723"/>
      <c r="H19" s="723"/>
      <c r="I19" s="723"/>
      <c r="J19" s="723"/>
      <c r="K19" s="723"/>
      <c r="L19" s="723"/>
      <c r="M19" s="723"/>
      <c r="N19" s="723"/>
      <c r="O19" s="723"/>
      <c r="P19" s="723"/>
      <c r="Q19" s="723"/>
      <c r="R19" s="723"/>
      <c r="S19" s="723"/>
      <c r="T19" s="723"/>
      <c r="U19" s="723"/>
      <c r="V19" s="723"/>
      <c r="W19" s="724"/>
      <c r="X19" s="577" t="s">
        <v>935</v>
      </c>
      <c r="Z19" s="1"/>
    </row>
    <row r="20" spans="1:27" ht="27.75" customHeight="1" thickBot="1" x14ac:dyDescent="0.3">
      <c r="A20" s="717"/>
      <c r="B20" s="642"/>
      <c r="C20" s="718"/>
      <c r="D20" s="725"/>
      <c r="E20" s="726"/>
      <c r="F20" s="726"/>
      <c r="G20" s="726"/>
      <c r="H20" s="726"/>
      <c r="I20" s="726"/>
      <c r="J20" s="726"/>
      <c r="K20" s="726"/>
      <c r="L20" s="726"/>
      <c r="M20" s="726"/>
      <c r="N20" s="726"/>
      <c r="O20" s="726"/>
      <c r="P20" s="726"/>
      <c r="Q20" s="726"/>
      <c r="R20" s="726"/>
      <c r="S20" s="726"/>
      <c r="T20" s="726"/>
      <c r="U20" s="726"/>
      <c r="V20" s="726"/>
      <c r="W20" s="727"/>
      <c r="X20" s="57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179"/>
      <c r="U21" s="22"/>
      <c r="V21" s="20"/>
      <c r="W21" s="20"/>
      <c r="X21" s="21"/>
    </row>
    <row r="22" spans="1:27" ht="63" customHeight="1" thickBot="1" x14ac:dyDescent="0.3">
      <c r="A22" s="794" t="s">
        <v>59</v>
      </c>
      <c r="B22" s="795"/>
      <c r="C22" s="796"/>
      <c r="D22" s="23"/>
      <c r="E22" s="808" t="str">
        <f>CONCATENATE("INFORME DE SEGUIMIENTO DEL PROCESO ",A23)</f>
        <v>INFORME DE SEGUIMIENTO DEL PROCESO GESTIÓN DOCUMENTAL</v>
      </c>
      <c r="F22" s="809"/>
      <c r="G22" s="21"/>
      <c r="H22" s="800" t="s">
        <v>60</v>
      </c>
      <c r="I22" s="801"/>
      <c r="J22" s="802"/>
      <c r="K22" s="83"/>
      <c r="L22" s="87"/>
      <c r="M22" s="87"/>
      <c r="N22" s="87"/>
      <c r="O22" s="87"/>
      <c r="P22" s="87"/>
      <c r="Q22" s="87"/>
      <c r="R22" s="87"/>
      <c r="S22" s="87"/>
      <c r="T22" s="180"/>
      <c r="U22" s="87"/>
      <c r="V22" s="174"/>
      <c r="W22" s="87"/>
      <c r="X22" s="86"/>
    </row>
    <row r="23" spans="1:27" ht="87.75" customHeight="1" thickBot="1" x14ac:dyDescent="0.3">
      <c r="A23" s="810" t="s">
        <v>38</v>
      </c>
      <c r="B23" s="811"/>
      <c r="C23" s="812"/>
      <c r="D23" s="23"/>
      <c r="E23" s="93" t="s">
        <v>144</v>
      </c>
      <c r="F23" s="94">
        <f>COUNTA(E31:E42)</f>
        <v>0</v>
      </c>
      <c r="G23" s="21"/>
      <c r="H23" s="813" t="s">
        <v>66</v>
      </c>
      <c r="I23" s="814"/>
      <c r="J23" s="96">
        <f>COUNTIF(I31:I43,"Acción Correctiva")</f>
        <v>0</v>
      </c>
      <c r="K23" s="88"/>
      <c r="L23" s="87"/>
      <c r="M23" s="87"/>
      <c r="N23" s="87"/>
      <c r="O23" s="87"/>
      <c r="P23" s="87"/>
      <c r="Q23" s="87"/>
      <c r="R23" s="87"/>
      <c r="S23" s="87"/>
      <c r="T23" s="180"/>
      <c r="U23" s="86"/>
      <c r="V23" s="175"/>
      <c r="W23" s="23"/>
      <c r="X23" s="86"/>
    </row>
    <row r="24" spans="1:27" ht="48.75" customHeight="1" thickBot="1" x14ac:dyDescent="0.4">
      <c r="A24" s="27"/>
      <c r="B24" s="23"/>
      <c r="C24" s="23"/>
      <c r="D24" s="28"/>
      <c r="E24" s="95" t="s">
        <v>61</v>
      </c>
      <c r="F24" s="96">
        <f>COUNTA(H31:H42)</f>
        <v>0</v>
      </c>
      <c r="G24" s="24"/>
      <c r="H24" s="805" t="s">
        <v>149</v>
      </c>
      <c r="I24" s="806"/>
      <c r="J24" s="99">
        <f>COUNTIF(I31:I44,"Acción Preventiva y/o de mejora")</f>
        <v>0</v>
      </c>
      <c r="K24" s="88"/>
      <c r="L24" s="87"/>
      <c r="M24" s="87"/>
      <c r="N24" s="87"/>
      <c r="O24" s="87"/>
      <c r="P24" s="87"/>
      <c r="Q24" s="87"/>
      <c r="R24" s="88"/>
      <c r="S24" s="88"/>
      <c r="T24" s="181"/>
      <c r="U24" s="86"/>
      <c r="V24" s="175"/>
      <c r="W24" s="23"/>
      <c r="X24" s="86"/>
    </row>
    <row r="25" spans="1:27" ht="53.25" customHeight="1" x14ac:dyDescent="0.35">
      <c r="A25" s="27"/>
      <c r="B25" s="23"/>
      <c r="C25" s="23"/>
      <c r="D25" s="33"/>
      <c r="E25" s="97" t="s">
        <v>145</v>
      </c>
      <c r="F25" s="96">
        <f>COUNTIF(W31:W42, "Vencida")</f>
        <v>0</v>
      </c>
      <c r="G25" s="24"/>
      <c r="H25" s="807"/>
      <c r="I25" s="807"/>
      <c r="J25" s="89"/>
      <c r="K25" s="88"/>
      <c r="L25" s="87"/>
      <c r="M25" s="87"/>
      <c r="N25" s="87"/>
      <c r="O25" s="87"/>
      <c r="P25" s="87"/>
      <c r="Q25" s="87"/>
      <c r="R25" s="88"/>
      <c r="S25" s="88"/>
      <c r="T25" s="181"/>
      <c r="U25" s="86"/>
      <c r="V25" s="175"/>
      <c r="W25" s="23"/>
      <c r="X25" s="47"/>
    </row>
    <row r="26" spans="1:27" ht="48.75" customHeight="1" x14ac:dyDescent="0.35">
      <c r="A26" s="27"/>
      <c r="B26" s="23"/>
      <c r="C26" s="23"/>
      <c r="D26" s="28"/>
      <c r="E26" s="97" t="s">
        <v>146</v>
      </c>
      <c r="F26" s="265">
        <f>COUNTIF(W31:W42, "En ejecución")</f>
        <v>0</v>
      </c>
      <c r="G26" s="24"/>
      <c r="H26" s="807"/>
      <c r="I26" s="807"/>
      <c r="J26" s="139"/>
      <c r="K26" s="89"/>
      <c r="L26" s="87"/>
      <c r="M26" s="87"/>
      <c r="N26" s="87"/>
      <c r="O26" s="87"/>
      <c r="P26" s="87"/>
      <c r="Q26" s="87"/>
      <c r="R26" s="88"/>
      <c r="S26" s="88"/>
      <c r="T26" s="181"/>
      <c r="U26" s="86"/>
      <c r="V26" s="175"/>
      <c r="W26" s="23"/>
      <c r="X26" s="47"/>
    </row>
    <row r="27" spans="1:27" ht="51" customHeight="1" thickBot="1" x14ac:dyDescent="0.4">
      <c r="A27" s="27"/>
      <c r="B27" s="23"/>
      <c r="C27" s="23"/>
      <c r="D27" s="33"/>
      <c r="E27" s="98" t="s">
        <v>153</v>
      </c>
      <c r="F27" s="99">
        <f>COUNTIF(W31:W42,"Cerrada")</f>
        <v>0</v>
      </c>
      <c r="G27" s="24"/>
      <c r="H27" s="25"/>
      <c r="I27" s="85"/>
      <c r="J27" s="84"/>
      <c r="K27" s="84"/>
      <c r="L27" s="87"/>
      <c r="M27" s="87"/>
      <c r="N27" s="87"/>
      <c r="O27" s="87"/>
      <c r="P27" s="87"/>
      <c r="Q27" s="87"/>
      <c r="R27" s="88"/>
      <c r="S27" s="88"/>
      <c r="T27" s="181"/>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182"/>
      <c r="U28" s="20"/>
      <c r="V28" s="20"/>
      <c r="W28" s="20"/>
      <c r="X28" s="20"/>
    </row>
    <row r="29" spans="1:27" s="73" customFormat="1" ht="45" customHeight="1" thickBot="1" x14ac:dyDescent="0.25">
      <c r="A29" s="703" t="s">
        <v>73</v>
      </c>
      <c r="B29" s="704"/>
      <c r="C29" s="704"/>
      <c r="D29" s="704"/>
      <c r="E29" s="704"/>
      <c r="F29" s="704"/>
      <c r="G29" s="705"/>
      <c r="H29" s="710" t="s">
        <v>74</v>
      </c>
      <c r="I29" s="711"/>
      <c r="J29" s="711"/>
      <c r="K29" s="711"/>
      <c r="L29" s="711"/>
      <c r="M29" s="711"/>
      <c r="N29" s="712"/>
      <c r="O29" s="728" t="s">
        <v>75</v>
      </c>
      <c r="P29" s="793"/>
      <c r="Q29" s="793"/>
      <c r="R29" s="793"/>
      <c r="S29" s="729"/>
      <c r="T29" s="730" t="s">
        <v>141</v>
      </c>
      <c r="U29" s="731"/>
      <c r="V29" s="731"/>
      <c r="W29" s="731"/>
      <c r="X29" s="732"/>
      <c r="Y29" s="75"/>
      <c r="Z29" s="76"/>
      <c r="AA29" s="77"/>
    </row>
    <row r="30" spans="1:27" ht="63" customHeight="1" thickBot="1" x14ac:dyDescent="0.3">
      <c r="A30" s="150" t="s">
        <v>147</v>
      </c>
      <c r="B30" s="151" t="s">
        <v>3</v>
      </c>
      <c r="C30" s="151" t="s">
        <v>77</v>
      </c>
      <c r="D30" s="151" t="s">
        <v>133</v>
      </c>
      <c r="E30" s="151" t="s">
        <v>134</v>
      </c>
      <c r="F30" s="151" t="s">
        <v>135</v>
      </c>
      <c r="G30" s="152" t="s">
        <v>136</v>
      </c>
      <c r="H30" s="153" t="s">
        <v>139</v>
      </c>
      <c r="I30" s="151" t="s">
        <v>5</v>
      </c>
      <c r="J30" s="151" t="s">
        <v>78</v>
      </c>
      <c r="K30" s="154" t="s">
        <v>79</v>
      </c>
      <c r="L30" s="154" t="s">
        <v>81</v>
      </c>
      <c r="M30" s="154" t="s">
        <v>82</v>
      </c>
      <c r="N30" s="155" t="s">
        <v>83</v>
      </c>
      <c r="O30" s="769" t="s">
        <v>84</v>
      </c>
      <c r="P30" s="770"/>
      <c r="Q30" s="770"/>
      <c r="R30" s="771"/>
      <c r="S30" s="155" t="s">
        <v>85</v>
      </c>
      <c r="T30" s="183" t="s">
        <v>84</v>
      </c>
      <c r="U30" s="154" t="s">
        <v>85</v>
      </c>
      <c r="V30" s="154" t="s">
        <v>158</v>
      </c>
      <c r="W30" s="154" t="s">
        <v>86</v>
      </c>
      <c r="X30" s="155" t="s">
        <v>155</v>
      </c>
      <c r="Y30" s="74"/>
      <c r="Z30" s="78"/>
      <c r="AA30" s="78"/>
    </row>
    <row r="31" spans="1:27" s="55" customFormat="1" ht="57" customHeight="1" x14ac:dyDescent="0.2">
      <c r="A31" s="571"/>
      <c r="B31" s="234"/>
      <c r="C31" s="234"/>
      <c r="D31" s="235"/>
      <c r="E31" s="225"/>
      <c r="F31" s="234"/>
      <c r="G31" s="225"/>
      <c r="H31" s="163"/>
      <c r="I31" s="162"/>
      <c r="J31" s="566"/>
      <c r="K31" s="571"/>
      <c r="L31" s="224"/>
      <c r="M31" s="224"/>
      <c r="N31" s="224"/>
      <c r="O31" s="677"/>
      <c r="P31" s="672"/>
      <c r="Q31" s="672"/>
      <c r="R31" s="673"/>
      <c r="S31" s="400"/>
      <c r="T31" s="189"/>
      <c r="U31" s="569"/>
      <c r="V31" s="570"/>
      <c r="W31" s="399"/>
      <c r="X31" s="421"/>
    </row>
    <row r="32" spans="1:27" ht="15" customHeight="1" x14ac:dyDescent="0.25">
      <c r="O32" s="532"/>
      <c r="P32" s="532"/>
      <c r="Q32" s="532"/>
      <c r="R32" s="532"/>
      <c r="S32" s="532"/>
    </row>
    <row r="33" spans="1:26" ht="15" customHeight="1" x14ac:dyDescent="0.25">
      <c r="O33" s="532"/>
      <c r="P33" s="532"/>
      <c r="Q33" s="532"/>
      <c r="R33" s="532"/>
      <c r="S33" s="532"/>
    </row>
    <row r="34" spans="1:26" ht="15" customHeight="1" x14ac:dyDescent="0.25">
      <c r="O34" s="532"/>
      <c r="P34" s="532"/>
      <c r="Q34" s="532"/>
      <c r="R34" s="532"/>
      <c r="S34" s="532"/>
    </row>
    <row r="35" spans="1:26" ht="15" customHeight="1" x14ac:dyDescent="0.25">
      <c r="O35" s="532"/>
      <c r="P35" s="532"/>
      <c r="Q35" s="532"/>
      <c r="R35" s="532"/>
      <c r="S35" s="532"/>
    </row>
    <row r="42" spans="1:26" x14ac:dyDescent="0.25">
      <c r="A42" s="1"/>
      <c r="B42" s="1"/>
      <c r="C42" s="1"/>
      <c r="D42" s="1"/>
      <c r="E42" s="16"/>
      <c r="F42" s="1"/>
      <c r="G42" s="16"/>
      <c r="H42" s="16"/>
      <c r="I42" s="1"/>
      <c r="J42" s="1"/>
      <c r="K42" s="1"/>
      <c r="L42" s="1"/>
      <c r="M42" s="1"/>
      <c r="N42" s="1"/>
      <c r="O42" s="1"/>
      <c r="P42" s="1"/>
      <c r="Q42" s="1"/>
      <c r="R42" s="1"/>
      <c r="S42" s="1"/>
      <c r="T42" s="178" t="s">
        <v>861</v>
      </c>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78"/>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78"/>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78"/>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78"/>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78"/>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78"/>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78"/>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78"/>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78"/>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78"/>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78"/>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78"/>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78"/>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78"/>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78"/>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78"/>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78"/>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78"/>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78"/>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78"/>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78"/>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78"/>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78"/>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78"/>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78"/>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78"/>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78"/>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78"/>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78"/>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78"/>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78"/>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78"/>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78"/>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78"/>
      <c r="U76" s="15"/>
      <c r="W76" s="13"/>
      <c r="X76" s="16"/>
      <c r="Y76" s="1"/>
      <c r="Z76" s="1"/>
    </row>
    <row r="77" spans="1:26" x14ac:dyDescent="0.25">
      <c r="A77" s="1"/>
      <c r="B77" s="1"/>
      <c r="C77" s="1"/>
      <c r="D77" s="1"/>
      <c r="E77" s="1"/>
      <c r="F77" s="1"/>
      <c r="G77" s="1"/>
      <c r="H77" s="1"/>
      <c r="I77" s="1"/>
      <c r="J77" s="1"/>
      <c r="K77" s="1"/>
      <c r="L77" s="1"/>
      <c r="M77" s="1"/>
      <c r="N77" s="1"/>
      <c r="O77" s="1"/>
      <c r="P77" s="1"/>
      <c r="Q77" s="1"/>
      <c r="R77" s="1"/>
      <c r="S77" s="1"/>
      <c r="T77" s="176"/>
      <c r="U77" s="1"/>
      <c r="W77" s="13"/>
      <c r="X77" s="1"/>
      <c r="Y77" s="1"/>
      <c r="Z77" s="1"/>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sheetData>
  <protectedRanges>
    <protectedRange sqref="O31:Q31 S31" name="Rango1" securityDescriptor="O:WDG:WDD:(A;;CC;;;S-1-5-21-1528164968-1790463351-673733271-1117)"/>
  </protectedRanges>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O31:R31"/>
  </mergeCells>
  <conditionalFormatting sqref="W31">
    <cfRule type="containsText" dxfId="53" priority="4" stopIfTrue="1" operator="containsText" text="Cerrada">
      <formula>NOT(ISERROR(SEARCH("Cerrada",W31)))</formula>
    </cfRule>
    <cfRule type="containsText" dxfId="52" priority="5" stopIfTrue="1" operator="containsText" text="En ejecución">
      <formula>NOT(ISERROR(SEARCH("En ejecución",W31)))</formula>
    </cfRule>
    <cfRule type="containsText" dxfId="51" priority="6" stopIfTrue="1" operator="containsText" text="Vencida">
      <formula>NOT(ISERROR(SEARCH("Vencida",W31)))</formula>
    </cfRule>
  </conditionalFormatting>
  <conditionalFormatting sqref="W31">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CONSOLIDADO</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Luffi</cp:lastModifiedBy>
  <dcterms:created xsi:type="dcterms:W3CDTF">2017-11-27T18:50:14Z</dcterms:created>
  <dcterms:modified xsi:type="dcterms:W3CDTF">2020-04-14T22:28:59Z</dcterms:modified>
</cp:coreProperties>
</file>